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4"/>
  </bookViews>
  <sheets>
    <sheet name="4Bu" sheetId="1" r:id="rId1"/>
    <sheet name="2Bu best" sheetId="2" r:id="rId2"/>
    <sheet name="2Bu NN" sheetId="5" r:id="rId3"/>
    <sheet name="C52Bu" sheetId="3" r:id="rId4"/>
    <sheet name="2Me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L4" i="4" l="1"/>
  <c r="L5" i="4"/>
  <c r="L6" i="4"/>
  <c r="L7" i="4"/>
  <c r="L8" i="4"/>
  <c r="L9" i="4"/>
  <c r="L10" i="4"/>
  <c r="L3" i="4"/>
  <c r="J4" i="4"/>
  <c r="J5" i="4"/>
  <c r="J6" i="4"/>
  <c r="J7" i="4"/>
  <c r="J8" i="4"/>
  <c r="J9" i="4"/>
  <c r="J10" i="4"/>
  <c r="J3" i="4"/>
  <c r="G4" i="2" l="1"/>
  <c r="N4" i="4" l="1"/>
  <c r="N5" i="4"/>
  <c r="N6" i="4"/>
  <c r="N7" i="4"/>
  <c r="N8" i="4"/>
  <c r="N9" i="4"/>
  <c r="N10" i="4"/>
  <c r="N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3" i="4"/>
  <c r="H18" i="1"/>
  <c r="H7" i="2"/>
  <c r="N7" i="2" s="1"/>
  <c r="H8" i="2"/>
  <c r="N8" i="2" s="1"/>
  <c r="H15" i="2"/>
  <c r="H16" i="2"/>
  <c r="N4" i="5"/>
  <c r="N6" i="5"/>
  <c r="H4" i="5"/>
  <c r="H5" i="5"/>
  <c r="N5" i="5" s="1"/>
  <c r="H6" i="5"/>
  <c r="H12" i="5"/>
  <c r="H13" i="5"/>
  <c r="H14" i="5"/>
  <c r="G18" i="5"/>
  <c r="F18" i="5"/>
  <c r="H18" i="5" s="1"/>
  <c r="G17" i="5"/>
  <c r="F17" i="5"/>
  <c r="H17" i="5" s="1"/>
  <c r="G16" i="5"/>
  <c r="F16" i="5"/>
  <c r="H16" i="5" s="1"/>
  <c r="G15" i="5"/>
  <c r="F15" i="5"/>
  <c r="G14" i="5"/>
  <c r="F14" i="5"/>
  <c r="G13" i="5"/>
  <c r="F13" i="5"/>
  <c r="G12" i="5"/>
  <c r="F12" i="5"/>
  <c r="G11" i="5"/>
  <c r="F11" i="5"/>
  <c r="H11" i="5" s="1"/>
  <c r="G10" i="5"/>
  <c r="F10" i="5"/>
  <c r="J10" i="5" s="1"/>
  <c r="G9" i="5"/>
  <c r="F9" i="5"/>
  <c r="H9" i="5" s="1"/>
  <c r="N9" i="5" s="1"/>
  <c r="G8" i="5"/>
  <c r="F8" i="5"/>
  <c r="G7" i="5"/>
  <c r="F7" i="5"/>
  <c r="J7" i="5" s="1"/>
  <c r="G6" i="5"/>
  <c r="F6" i="5"/>
  <c r="J6" i="5" s="1"/>
  <c r="G5" i="5"/>
  <c r="F5" i="5"/>
  <c r="J5" i="5" s="1"/>
  <c r="G4" i="5"/>
  <c r="F4" i="5"/>
  <c r="J4" i="5" s="1"/>
  <c r="G3" i="5"/>
  <c r="L3" i="5" s="1"/>
  <c r="F3" i="5"/>
  <c r="G18" i="4"/>
  <c r="F18" i="4"/>
  <c r="I10" i="4" s="1"/>
  <c r="M10" i="4" s="1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K10" i="4" s="1"/>
  <c r="F10" i="4"/>
  <c r="K9" i="4"/>
  <c r="G9" i="4"/>
  <c r="F9" i="4"/>
  <c r="G8" i="4"/>
  <c r="K8" i="4" s="1"/>
  <c r="F8" i="4"/>
  <c r="G7" i="4"/>
  <c r="K7" i="4" s="1"/>
  <c r="F7" i="4"/>
  <c r="G6" i="4"/>
  <c r="F6" i="4"/>
  <c r="G5" i="4"/>
  <c r="K5" i="4" s="1"/>
  <c r="F5" i="4"/>
  <c r="I5" i="4" s="1"/>
  <c r="M5" i="4" s="1"/>
  <c r="G4" i="4"/>
  <c r="K4" i="4" s="1"/>
  <c r="F4" i="4"/>
  <c r="G3" i="4"/>
  <c r="K3" i="4" s="1"/>
  <c r="F3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3" i="3"/>
  <c r="L3" i="3" s="1"/>
  <c r="F4" i="3"/>
  <c r="F5" i="3"/>
  <c r="F6" i="3"/>
  <c r="H6" i="3" s="1"/>
  <c r="F7" i="3"/>
  <c r="H7" i="3" s="1"/>
  <c r="N7" i="3" s="1"/>
  <c r="F8" i="3"/>
  <c r="H8" i="3" s="1"/>
  <c r="F9" i="3"/>
  <c r="H9" i="3" s="1"/>
  <c r="F10" i="3"/>
  <c r="H10" i="3" s="1"/>
  <c r="F11" i="3"/>
  <c r="I3" i="3" s="1"/>
  <c r="M3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3" i="3"/>
  <c r="J3" i="3" s="1"/>
  <c r="K7" i="2"/>
  <c r="K8" i="2"/>
  <c r="I4" i="2"/>
  <c r="M4" i="2" s="1"/>
  <c r="I8" i="2"/>
  <c r="M8" i="2" s="1"/>
  <c r="I9" i="2"/>
  <c r="M9" i="2" s="1"/>
  <c r="G5" i="2"/>
  <c r="G6" i="2"/>
  <c r="G7" i="2"/>
  <c r="G8" i="2"/>
  <c r="G9" i="2"/>
  <c r="K9" i="2" s="1"/>
  <c r="G10" i="2"/>
  <c r="K10" i="2" s="1"/>
  <c r="G11" i="2"/>
  <c r="G12" i="2"/>
  <c r="L4" i="2" s="1"/>
  <c r="G13" i="2"/>
  <c r="G14" i="2"/>
  <c r="G15" i="2"/>
  <c r="G16" i="2"/>
  <c r="G17" i="2"/>
  <c r="G18" i="2"/>
  <c r="G3" i="2"/>
  <c r="L3" i="2" s="1"/>
  <c r="F4" i="2"/>
  <c r="F5" i="2"/>
  <c r="F6" i="2"/>
  <c r="F7" i="2"/>
  <c r="I7" i="2" s="1"/>
  <c r="M7" i="2" s="1"/>
  <c r="F8" i="2"/>
  <c r="F9" i="2"/>
  <c r="H9" i="2" s="1"/>
  <c r="N9" i="2" s="1"/>
  <c r="F10" i="2"/>
  <c r="J10" i="2" s="1"/>
  <c r="F11" i="2"/>
  <c r="F12" i="2"/>
  <c r="H12" i="2" s="1"/>
  <c r="F13" i="2"/>
  <c r="H13" i="2" s="1"/>
  <c r="F14" i="2"/>
  <c r="H14" i="2" s="1"/>
  <c r="F15" i="2"/>
  <c r="F16" i="2"/>
  <c r="F17" i="2"/>
  <c r="H17" i="2" s="1"/>
  <c r="F18" i="2"/>
  <c r="H18" i="2" s="1"/>
  <c r="F3" i="2"/>
  <c r="J3" i="2" s="1"/>
  <c r="F18" i="1"/>
  <c r="G18" i="1"/>
  <c r="F17" i="1"/>
  <c r="H17" i="1" s="1"/>
  <c r="G17" i="1"/>
  <c r="F16" i="1"/>
  <c r="H16" i="1" s="1"/>
  <c r="G16" i="1"/>
  <c r="L8" i="1" s="1"/>
  <c r="F15" i="1"/>
  <c r="H15" i="1" s="1"/>
  <c r="G15" i="1"/>
  <c r="F14" i="1"/>
  <c r="H14" i="1" s="1"/>
  <c r="G14" i="1"/>
  <c r="F13" i="1"/>
  <c r="H13" i="1" s="1"/>
  <c r="G13" i="1"/>
  <c r="F12" i="1"/>
  <c r="H12" i="1" s="1"/>
  <c r="G12" i="1"/>
  <c r="F11" i="1"/>
  <c r="H11" i="1" s="1"/>
  <c r="G11" i="1"/>
  <c r="G4" i="1"/>
  <c r="G5" i="1"/>
  <c r="G6" i="1"/>
  <c r="G7" i="1"/>
  <c r="G8" i="1"/>
  <c r="K8" i="1" s="1"/>
  <c r="G9" i="1"/>
  <c r="G10" i="1"/>
  <c r="G3" i="1"/>
  <c r="F4" i="1"/>
  <c r="J4" i="1" s="1"/>
  <c r="F5" i="1"/>
  <c r="F6" i="1"/>
  <c r="F7" i="1"/>
  <c r="F8" i="1"/>
  <c r="H8" i="1" s="1"/>
  <c r="F9" i="1"/>
  <c r="H9" i="1" s="1"/>
  <c r="F10" i="1"/>
  <c r="F3" i="1"/>
  <c r="H3" i="1" s="1"/>
  <c r="N10" i="3" l="1"/>
  <c r="N9" i="3"/>
  <c r="N8" i="3"/>
  <c r="N6" i="3"/>
  <c r="J5" i="3"/>
  <c r="L5" i="3"/>
  <c r="H3" i="3"/>
  <c r="N3" i="3" s="1"/>
  <c r="H11" i="3"/>
  <c r="J4" i="3"/>
  <c r="L4" i="3"/>
  <c r="K3" i="3"/>
  <c r="J10" i="3"/>
  <c r="L10" i="3"/>
  <c r="J9" i="3"/>
  <c r="L9" i="3"/>
  <c r="J8" i="3"/>
  <c r="L8" i="3"/>
  <c r="J7" i="3"/>
  <c r="L7" i="3"/>
  <c r="H5" i="3"/>
  <c r="N5" i="3" s="1"/>
  <c r="J6" i="3"/>
  <c r="L6" i="3"/>
  <c r="H4" i="3"/>
  <c r="N4" i="3" s="1"/>
  <c r="I3" i="5"/>
  <c r="M3" i="5" s="1"/>
  <c r="J3" i="5"/>
  <c r="I7" i="5"/>
  <c r="M7" i="5" s="1"/>
  <c r="H3" i="5"/>
  <c r="N3" i="5" s="1"/>
  <c r="K10" i="5"/>
  <c r="L10" i="5"/>
  <c r="K7" i="5"/>
  <c r="L7" i="5"/>
  <c r="H10" i="5"/>
  <c r="N10" i="5" s="1"/>
  <c r="I8" i="5"/>
  <c r="M8" i="5" s="1"/>
  <c r="J8" i="5"/>
  <c r="K5" i="5"/>
  <c r="L5" i="5"/>
  <c r="K6" i="5"/>
  <c r="L6" i="5"/>
  <c r="K4" i="5"/>
  <c r="L4" i="5"/>
  <c r="K8" i="5"/>
  <c r="L8" i="5"/>
  <c r="H8" i="5"/>
  <c r="N8" i="5" s="1"/>
  <c r="K9" i="5"/>
  <c r="L9" i="5"/>
  <c r="I9" i="5"/>
  <c r="M9" i="5" s="1"/>
  <c r="J9" i="5"/>
  <c r="H15" i="5"/>
  <c r="H7" i="5"/>
  <c r="I3" i="2"/>
  <c r="M3" i="2" s="1"/>
  <c r="J6" i="2"/>
  <c r="L6" i="2"/>
  <c r="H11" i="2"/>
  <c r="J5" i="2"/>
  <c r="L5" i="2"/>
  <c r="H10" i="2"/>
  <c r="N10" i="2" s="1"/>
  <c r="H3" i="2"/>
  <c r="N3" i="2" s="1"/>
  <c r="J4" i="2"/>
  <c r="I10" i="2"/>
  <c r="M10" i="2" s="1"/>
  <c r="K3" i="2"/>
  <c r="J9" i="2"/>
  <c r="L9" i="2"/>
  <c r="K6" i="2"/>
  <c r="H6" i="2"/>
  <c r="N6" i="2" s="1"/>
  <c r="J8" i="2"/>
  <c r="L8" i="2"/>
  <c r="I6" i="2"/>
  <c r="M6" i="2" s="1"/>
  <c r="K5" i="2"/>
  <c r="H5" i="2"/>
  <c r="N5" i="2" s="1"/>
  <c r="L10" i="2"/>
  <c r="J7" i="2"/>
  <c r="L7" i="2"/>
  <c r="I5" i="2"/>
  <c r="M5" i="2" s="1"/>
  <c r="K4" i="2"/>
  <c r="H4" i="2"/>
  <c r="N4" i="2" s="1"/>
  <c r="N3" i="1"/>
  <c r="J7" i="1"/>
  <c r="N8" i="1"/>
  <c r="L10" i="1"/>
  <c r="J10" i="1"/>
  <c r="H10" i="1"/>
  <c r="N10" i="1" s="1"/>
  <c r="L9" i="1"/>
  <c r="H4" i="1"/>
  <c r="N4" i="1" s="1"/>
  <c r="J6" i="1"/>
  <c r="N9" i="1"/>
  <c r="K5" i="1"/>
  <c r="L5" i="1"/>
  <c r="I3" i="1"/>
  <c r="M3" i="1" s="1"/>
  <c r="J3" i="1"/>
  <c r="H7" i="1"/>
  <c r="N7" i="1" s="1"/>
  <c r="I5" i="1"/>
  <c r="M5" i="1" s="1"/>
  <c r="J5" i="1"/>
  <c r="H6" i="1"/>
  <c r="N6" i="1" s="1"/>
  <c r="L6" i="1"/>
  <c r="K3" i="1"/>
  <c r="L3" i="1"/>
  <c r="L7" i="1"/>
  <c r="J9" i="1"/>
  <c r="K9" i="1"/>
  <c r="K4" i="1"/>
  <c r="L4" i="1"/>
  <c r="I8" i="1"/>
  <c r="M8" i="1" s="1"/>
  <c r="J8" i="1"/>
  <c r="I4" i="1"/>
  <c r="M4" i="1" s="1"/>
  <c r="H5" i="1"/>
  <c r="N5" i="1" s="1"/>
  <c r="I6" i="5"/>
  <c r="M6" i="5" s="1"/>
  <c r="I5" i="5"/>
  <c r="M5" i="5" s="1"/>
  <c r="I4" i="5"/>
  <c r="M4" i="5" s="1"/>
  <c r="K3" i="5"/>
  <c r="I10" i="5"/>
  <c r="M10" i="5" s="1"/>
  <c r="I9" i="4"/>
  <c r="M9" i="4" s="1"/>
  <c r="I8" i="4"/>
  <c r="M8" i="4" s="1"/>
  <c r="I7" i="4"/>
  <c r="M7" i="4" s="1"/>
  <c r="I6" i="4"/>
  <c r="M6" i="4" s="1"/>
  <c r="I4" i="4"/>
  <c r="M4" i="4" s="1"/>
  <c r="I3" i="4"/>
  <c r="M3" i="4" s="1"/>
  <c r="K6" i="4"/>
  <c r="K10" i="3"/>
  <c r="I10" i="3"/>
  <c r="M10" i="3" s="1"/>
  <c r="K9" i="3"/>
  <c r="I9" i="3"/>
  <c r="M9" i="3" s="1"/>
  <c r="K8" i="3"/>
  <c r="I8" i="3"/>
  <c r="M8" i="3" s="1"/>
  <c r="K7" i="3"/>
  <c r="I7" i="3"/>
  <c r="M7" i="3" s="1"/>
  <c r="K6" i="3"/>
  <c r="I6" i="3"/>
  <c r="M6" i="3" s="1"/>
  <c r="K5" i="3"/>
  <c r="I5" i="3"/>
  <c r="M5" i="3" s="1"/>
  <c r="K4" i="3"/>
  <c r="I4" i="3"/>
  <c r="M4" i="3" s="1"/>
  <c r="I10" i="1"/>
  <c r="M10" i="1" s="1"/>
  <c r="K10" i="1"/>
  <c r="I9" i="1"/>
  <c r="M9" i="1" s="1"/>
  <c r="I7" i="1"/>
  <c r="M7" i="1" s="1"/>
  <c r="K7" i="1"/>
  <c r="I6" i="1"/>
  <c r="M6" i="1" s="1"/>
  <c r="K6" i="1"/>
  <c r="N7" i="5" l="1"/>
</calcChain>
</file>

<file path=xl/sharedStrings.xml><?xml version="1.0" encoding="utf-8"?>
<sst xmlns="http://schemas.openxmlformats.org/spreadsheetml/2006/main" count="125" uniqueCount="32">
  <si>
    <t>cof-1</t>
  </si>
  <si>
    <t>37 oC</t>
  </si>
  <si>
    <t>0.5 mol%</t>
  </si>
  <si>
    <t>ratio 1:4</t>
  </si>
  <si>
    <t>24 h</t>
  </si>
  <si>
    <t>ISTD</t>
  </si>
  <si>
    <t>p1</t>
  </si>
  <si>
    <t>p2</t>
  </si>
  <si>
    <t>Yield</t>
  </si>
  <si>
    <t>ee</t>
  </si>
  <si>
    <t>mean yield</t>
  </si>
  <si>
    <t>e.e./%</t>
  </si>
  <si>
    <t>no Sav</t>
  </si>
  <si>
    <t>Sav WT</t>
  </si>
  <si>
    <t>Sav S112H</t>
  </si>
  <si>
    <t>Sav K121H</t>
  </si>
  <si>
    <t>Sav K121Y</t>
  </si>
  <si>
    <t>Sav K121F</t>
  </si>
  <si>
    <t>Sav K121W</t>
  </si>
  <si>
    <t>Sav S112V K121H</t>
  </si>
  <si>
    <t>cof-2</t>
  </si>
  <si>
    <t>TON</t>
  </si>
  <si>
    <t>cof-3</t>
  </si>
  <si>
    <t>cof-4</t>
  </si>
  <si>
    <t>cof-5</t>
  </si>
  <si>
    <t>Standard deviation</t>
  </si>
  <si>
    <t>stDev</t>
  </si>
  <si>
    <t>std deviation</t>
  </si>
  <si>
    <t>st veriation</t>
  </si>
  <si>
    <t>stdev p</t>
  </si>
  <si>
    <t>stdevp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</si>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</sst>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2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4" workbookViewId="0">
      <selection activeCell="M17" sqref="M17"/>
    </sheetView>
  </sheetViews>
  <sheetFormatPr defaultRowHeight="14.5" x14ac:dyDescent="0.35"/>
  <cols>
    <col min="1" max="1" width="15.7265625" customWidth="1"/>
    <col min="9" max="9" width="9.90625" bestFit="1" customWidth="1"/>
    <col min="10" max="10" width="9.90625" customWidth="1"/>
  </cols>
  <sheetData>
    <row r="1" spans="1:14" x14ac:dyDescent="0.35">
      <c r="B1" t="s">
        <v>0</v>
      </c>
      <c r="C1" s="4" t="s">
        <v>1</v>
      </c>
      <c r="D1" s="4" t="s">
        <v>2</v>
      </c>
      <c r="E1" s="5" t="s">
        <v>3</v>
      </c>
      <c r="F1" s="4" t="s">
        <v>4</v>
      </c>
    </row>
    <row r="2" spans="1:14" x14ac:dyDescent="0.35"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21</v>
      </c>
      <c r="I2" t="s">
        <v>10</v>
      </c>
      <c r="J2" t="s">
        <v>29</v>
      </c>
      <c r="K2" t="s">
        <v>11</v>
      </c>
      <c r="L2" t="s">
        <v>30</v>
      </c>
      <c r="M2" t="s">
        <v>21</v>
      </c>
      <c r="N2" t="s">
        <v>25</v>
      </c>
    </row>
    <row r="3" spans="1:14" x14ac:dyDescent="0.35">
      <c r="A3" t="s">
        <v>12</v>
      </c>
      <c r="B3">
        <v>1</v>
      </c>
      <c r="C3">
        <v>10026</v>
      </c>
      <c r="D3">
        <v>117</v>
      </c>
      <c r="E3">
        <v>137</v>
      </c>
      <c r="F3" s="3">
        <f>75.829*(D3+E3)/C3</f>
        <v>1.921061839218033</v>
      </c>
      <c r="G3" s="2">
        <f>100*(D3-E3)/(D3+E3)</f>
        <v>-7.8740157480314963</v>
      </c>
      <c r="H3" s="3">
        <f>F3/0.5</f>
        <v>3.8421236784360659</v>
      </c>
      <c r="I3" s="3">
        <f>AVERAGE(F3,F11)</f>
        <v>3.3128228101805841</v>
      </c>
      <c r="J3" s="3">
        <f>_xlfn.STDEV.P(F3,F11)</f>
        <v>1.3917609709625514</v>
      </c>
      <c r="K3" s="2">
        <f>AVERAGE(G3,G11)</f>
        <v>-6.6929133858267722</v>
      </c>
      <c r="L3" s="3">
        <f>_xlfn.STDEV.P(G11,G3)</f>
        <v>1.1811023622047232</v>
      </c>
      <c r="M3" s="3">
        <f>I3/0.5</f>
        <v>6.6256456203611682</v>
      </c>
      <c r="N3" s="3">
        <f>_xlfn.STDEV.P(H3,H11)</f>
        <v>2.7835219419251027</v>
      </c>
    </row>
    <row r="4" spans="1:14" x14ac:dyDescent="0.35">
      <c r="A4" t="s">
        <v>13</v>
      </c>
      <c r="B4">
        <v>2</v>
      </c>
      <c r="C4">
        <v>10173</v>
      </c>
      <c r="D4">
        <v>1323</v>
      </c>
      <c r="E4">
        <v>1286</v>
      </c>
      <c r="F4" s="3">
        <f t="shared" ref="F4:F19" si="0">75.829*(D4+E4)/C4</f>
        <v>19.447346996952717</v>
      </c>
      <c r="G4" s="2">
        <f t="shared" ref="G4:G19" si="1">100*(D4-E4)/(D4+E4)</f>
        <v>1.4181678804139517</v>
      </c>
      <c r="H4" s="3">
        <f t="shared" ref="H4:H18" si="2">F4/0.5</f>
        <v>38.894693993905435</v>
      </c>
      <c r="I4" s="3">
        <f t="shared" ref="I4:I10" si="3">AVERAGE(F4,F12)</f>
        <v>19.300327237537616</v>
      </c>
      <c r="J4" s="3">
        <f t="shared" ref="J4:J10" si="4">_xlfn.STDEV.P(F4,F12)</f>
        <v>0.14701975941510348</v>
      </c>
      <c r="K4" s="2">
        <f t="shared" ref="K4:K10" si="5">AVERAGE(G4,G12)</f>
        <v>3.9792601624298651E-2</v>
      </c>
      <c r="L4" s="3">
        <f t="shared" ref="L4:L10" si="6">_xlfn.STDEV.P(G12,G4)</f>
        <v>1.378375278789653</v>
      </c>
      <c r="M4" s="3">
        <f t="shared" ref="M4:M10" si="7">I4/0.5</f>
        <v>38.600654475075231</v>
      </c>
      <c r="N4" s="3">
        <f t="shared" ref="N4:N10" si="8">_xlfn.STDEV.P(H4,H12)</f>
        <v>0.29403951883020696</v>
      </c>
    </row>
    <row r="5" spans="1:14" x14ac:dyDescent="0.35">
      <c r="A5" t="s">
        <v>14</v>
      </c>
      <c r="B5">
        <v>3</v>
      </c>
      <c r="C5">
        <v>10340</v>
      </c>
      <c r="D5">
        <v>914</v>
      </c>
      <c r="E5">
        <v>996</v>
      </c>
      <c r="F5" s="3">
        <f t="shared" si="0"/>
        <v>14.007097678916827</v>
      </c>
      <c r="G5" s="2">
        <f t="shared" si="1"/>
        <v>-4.2931937172774868</v>
      </c>
      <c r="H5" s="3">
        <f t="shared" si="2"/>
        <v>28.014195357833653</v>
      </c>
      <c r="I5" s="3">
        <f t="shared" si="3"/>
        <v>13.525605824752532</v>
      </c>
      <c r="J5" s="3">
        <f t="shared" si="4"/>
        <v>0.48149185416429585</v>
      </c>
      <c r="K5" s="3">
        <f t="shared" si="5"/>
        <v>-3.8338859475026354</v>
      </c>
      <c r="L5" s="3">
        <f t="shared" si="6"/>
        <v>0.45930776977485194</v>
      </c>
      <c r="M5" s="3">
        <f t="shared" si="7"/>
        <v>27.051211649505063</v>
      </c>
      <c r="N5" s="3">
        <f t="shared" si="8"/>
        <v>0.9629837083285917</v>
      </c>
    </row>
    <row r="6" spans="1:14" x14ac:dyDescent="0.35">
      <c r="A6" t="s">
        <v>15</v>
      </c>
      <c r="B6">
        <v>4</v>
      </c>
      <c r="C6">
        <v>10057</v>
      </c>
      <c r="D6">
        <v>2020</v>
      </c>
      <c r="E6">
        <v>2105</v>
      </c>
      <c r="F6" s="3">
        <f t="shared" si="0"/>
        <v>31.102180073580591</v>
      </c>
      <c r="G6" s="2">
        <f t="shared" si="1"/>
        <v>-2.0606060606060606</v>
      </c>
      <c r="H6" s="3">
        <f t="shared" si="2"/>
        <v>62.204360147161182</v>
      </c>
      <c r="I6" s="3">
        <f t="shared" si="3"/>
        <v>30.305455732904775</v>
      </c>
      <c r="J6" s="3">
        <f t="shared" si="4"/>
        <v>0.79672434067581754</v>
      </c>
      <c r="K6" s="3">
        <f t="shared" si="5"/>
        <v>-3.0987402110997615</v>
      </c>
      <c r="L6" s="3">
        <f t="shared" si="6"/>
        <v>1.0381341504937021</v>
      </c>
      <c r="M6" s="3">
        <f t="shared" si="7"/>
        <v>60.610911465809551</v>
      </c>
      <c r="N6" s="3">
        <f t="shared" si="8"/>
        <v>1.5934486813516351</v>
      </c>
    </row>
    <row r="7" spans="1:14" x14ac:dyDescent="0.35">
      <c r="A7" t="s">
        <v>17</v>
      </c>
      <c r="B7">
        <v>5</v>
      </c>
      <c r="C7">
        <v>10079</v>
      </c>
      <c r="D7">
        <v>1901</v>
      </c>
      <c r="E7">
        <v>1929</v>
      </c>
      <c r="F7" s="3">
        <f t="shared" si="0"/>
        <v>28.814869530707405</v>
      </c>
      <c r="G7" s="2">
        <f t="shared" si="1"/>
        <v>-0.7310704960835509</v>
      </c>
      <c r="H7" s="3">
        <f t="shared" si="2"/>
        <v>57.62973906141481</v>
      </c>
      <c r="I7" s="3">
        <f t="shared" si="3"/>
        <v>29.923271451456714</v>
      </c>
      <c r="J7" s="3">
        <f t="shared" si="4"/>
        <v>1.1084019207493103</v>
      </c>
      <c r="K7" s="3">
        <f t="shared" si="5"/>
        <v>-0.7811134954889376</v>
      </c>
      <c r="L7" s="3">
        <f t="shared" si="6"/>
        <v>5.0042999405386757E-2</v>
      </c>
      <c r="M7" s="3">
        <f t="shared" si="7"/>
        <v>59.846542902913427</v>
      </c>
      <c r="N7" s="3">
        <f t="shared" si="8"/>
        <v>2.2168038414986206</v>
      </c>
    </row>
    <row r="8" spans="1:14" x14ac:dyDescent="0.35">
      <c r="A8" t="s">
        <v>18</v>
      </c>
      <c r="B8">
        <v>6</v>
      </c>
      <c r="C8">
        <v>9814</v>
      </c>
      <c r="D8">
        <v>1951</v>
      </c>
      <c r="E8">
        <v>2018</v>
      </c>
      <c r="F8" s="3">
        <f t="shared" si="0"/>
        <v>30.666935092724678</v>
      </c>
      <c r="G8" s="2">
        <f t="shared" si="1"/>
        <v>-1.6880826404635929</v>
      </c>
      <c r="H8" s="3">
        <f t="shared" si="2"/>
        <v>61.333870185449356</v>
      </c>
      <c r="I8" s="3">
        <f t="shared" si="3"/>
        <v>30.952055165688268</v>
      </c>
      <c r="J8" s="3">
        <f t="shared" si="4"/>
        <v>0.28512007296358988</v>
      </c>
      <c r="K8" s="3">
        <f t="shared" si="5"/>
        <v>-1.5888982604067787</v>
      </c>
      <c r="L8" s="3">
        <f t="shared" si="6"/>
        <v>9.9184380056814181E-2</v>
      </c>
      <c r="M8" s="3">
        <f t="shared" si="7"/>
        <v>61.904110331376536</v>
      </c>
      <c r="N8" s="3">
        <f t="shared" si="8"/>
        <v>0.57024014592717975</v>
      </c>
    </row>
    <row r="9" spans="1:14" x14ac:dyDescent="0.35">
      <c r="A9" t="s">
        <v>16</v>
      </c>
      <c r="B9">
        <v>7</v>
      </c>
      <c r="C9">
        <v>10081</v>
      </c>
      <c r="D9">
        <v>1931</v>
      </c>
      <c r="E9">
        <v>2056</v>
      </c>
      <c r="F9" s="3">
        <f t="shared" si="0"/>
        <v>29.990102469993055</v>
      </c>
      <c r="G9" s="2">
        <f t="shared" si="1"/>
        <v>-3.1351893654376726</v>
      </c>
      <c r="H9" s="3">
        <f t="shared" si="2"/>
        <v>59.980204939986109</v>
      </c>
      <c r="I9" s="3">
        <f t="shared" si="3"/>
        <v>30.300843234996528</v>
      </c>
      <c r="J9" s="3">
        <f t="shared" si="4"/>
        <v>0.31074076500347125</v>
      </c>
      <c r="K9" s="3">
        <f t="shared" si="5"/>
        <v>-0.6275540323123322</v>
      </c>
      <c r="L9" s="3">
        <f t="shared" si="6"/>
        <v>2.5076353331253407</v>
      </c>
      <c r="M9" s="3">
        <f t="shared" si="7"/>
        <v>60.601686469993055</v>
      </c>
      <c r="N9" s="3">
        <f t="shared" si="8"/>
        <v>0.62148153000694251</v>
      </c>
    </row>
    <row r="10" spans="1:14" x14ac:dyDescent="0.35">
      <c r="A10" t="s">
        <v>19</v>
      </c>
      <c r="B10">
        <v>8</v>
      </c>
      <c r="C10">
        <v>9791</v>
      </c>
      <c r="D10">
        <v>1729</v>
      </c>
      <c r="E10">
        <v>1878</v>
      </c>
      <c r="F10" s="3">
        <f t="shared" si="0"/>
        <v>27.935369523031355</v>
      </c>
      <c r="G10" s="2">
        <f t="shared" si="1"/>
        <v>-4.1308566675907956</v>
      </c>
      <c r="H10" s="3">
        <f t="shared" si="2"/>
        <v>55.87073904606271</v>
      </c>
      <c r="I10" s="3">
        <f t="shared" si="3"/>
        <v>27.483165389101188</v>
      </c>
      <c r="J10" s="3">
        <f t="shared" si="4"/>
        <v>0.45220413393016834</v>
      </c>
      <c r="K10" s="3">
        <f t="shared" si="5"/>
        <v>-3.3815902358616308</v>
      </c>
      <c r="L10" s="3">
        <f t="shared" si="6"/>
        <v>0.7492664317291643</v>
      </c>
      <c r="M10" s="3">
        <f t="shared" si="7"/>
        <v>54.966330778202376</v>
      </c>
      <c r="N10" s="3">
        <f t="shared" si="8"/>
        <v>0.90440826786033668</v>
      </c>
    </row>
    <row r="11" spans="1:14" x14ac:dyDescent="0.35">
      <c r="B11">
        <v>1</v>
      </c>
      <c r="C11">
        <v>10235</v>
      </c>
      <c r="D11">
        <v>300</v>
      </c>
      <c r="E11">
        <v>335</v>
      </c>
      <c r="F11" s="3">
        <f t="shared" si="0"/>
        <v>4.7045837811431355</v>
      </c>
      <c r="G11" s="2">
        <f t="shared" si="1"/>
        <v>-5.5118110236220472</v>
      </c>
      <c r="H11" s="3">
        <f t="shared" si="2"/>
        <v>9.4091675622862709</v>
      </c>
    </row>
    <row r="12" spans="1:14" x14ac:dyDescent="0.35">
      <c r="B12">
        <v>2</v>
      </c>
      <c r="C12">
        <v>10056</v>
      </c>
      <c r="D12">
        <v>1253</v>
      </c>
      <c r="E12">
        <v>1287</v>
      </c>
      <c r="F12" s="3">
        <f t="shared" si="0"/>
        <v>19.15330747812251</v>
      </c>
      <c r="G12" s="2">
        <f t="shared" si="1"/>
        <v>-1.3385826771653544</v>
      </c>
      <c r="H12" s="3">
        <f t="shared" si="2"/>
        <v>38.306614956245021</v>
      </c>
    </row>
    <row r="13" spans="1:14" x14ac:dyDescent="0.35">
      <c r="B13">
        <v>3</v>
      </c>
      <c r="C13">
        <v>10336</v>
      </c>
      <c r="D13">
        <v>859</v>
      </c>
      <c r="E13">
        <v>919</v>
      </c>
      <c r="F13" s="3">
        <f t="shared" si="0"/>
        <v>13.044113970588235</v>
      </c>
      <c r="G13" s="2">
        <f t="shared" si="1"/>
        <v>-3.3745781777277841</v>
      </c>
      <c r="H13" s="3">
        <f t="shared" si="2"/>
        <v>26.08822794117647</v>
      </c>
    </row>
    <row r="14" spans="1:14" x14ac:dyDescent="0.35">
      <c r="B14">
        <v>4</v>
      </c>
      <c r="C14">
        <v>10063</v>
      </c>
      <c r="D14">
        <v>1877</v>
      </c>
      <c r="E14">
        <v>2039</v>
      </c>
      <c r="F14" s="3">
        <f t="shared" si="0"/>
        <v>29.508731392228956</v>
      </c>
      <c r="G14" s="2">
        <f t="shared" si="1"/>
        <v>-4.1368743615934624</v>
      </c>
      <c r="H14" s="3">
        <f t="shared" si="2"/>
        <v>59.017462784457912</v>
      </c>
    </row>
    <row r="15" spans="1:14" x14ac:dyDescent="0.35">
      <c r="B15">
        <v>5</v>
      </c>
      <c r="C15">
        <v>10290</v>
      </c>
      <c r="D15">
        <v>2088</v>
      </c>
      <c r="E15">
        <v>2123</v>
      </c>
      <c r="F15" s="3">
        <f t="shared" si="0"/>
        <v>31.031673372206026</v>
      </c>
      <c r="G15" s="2">
        <f t="shared" si="1"/>
        <v>-0.83115649489432442</v>
      </c>
      <c r="H15" s="3">
        <f t="shared" si="2"/>
        <v>62.063346744412051</v>
      </c>
    </row>
    <row r="16" spans="1:14" x14ac:dyDescent="0.35">
      <c r="B16">
        <v>6</v>
      </c>
      <c r="C16">
        <v>10266</v>
      </c>
      <c r="D16">
        <v>2083</v>
      </c>
      <c r="E16">
        <v>2146</v>
      </c>
      <c r="F16" s="3">
        <f t="shared" si="0"/>
        <v>31.237175238651858</v>
      </c>
      <c r="G16" s="2">
        <f t="shared" si="1"/>
        <v>-1.4897138803499645</v>
      </c>
      <c r="H16" s="3">
        <f t="shared" si="2"/>
        <v>62.474350477303716</v>
      </c>
    </row>
    <row r="17" spans="2:8" x14ac:dyDescent="0.35">
      <c r="B17">
        <v>7</v>
      </c>
      <c r="C17">
        <v>9750</v>
      </c>
      <c r="D17">
        <v>2005</v>
      </c>
      <c r="E17">
        <v>1931</v>
      </c>
      <c r="F17" s="3">
        <f t="shared" si="0"/>
        <v>30.611583999999997</v>
      </c>
      <c r="G17" s="2">
        <f t="shared" si="1"/>
        <v>1.8800813008130082</v>
      </c>
      <c r="H17" s="3">
        <f t="shared" si="2"/>
        <v>61.223167999999994</v>
      </c>
    </row>
    <row r="18" spans="2:8" x14ac:dyDescent="0.35">
      <c r="B18">
        <v>8</v>
      </c>
      <c r="C18">
        <v>9911</v>
      </c>
      <c r="D18">
        <v>1720</v>
      </c>
      <c r="E18">
        <v>1813</v>
      </c>
      <c r="F18" s="3">
        <f t="shared" si="0"/>
        <v>27.030961255171018</v>
      </c>
      <c r="G18" s="2">
        <f t="shared" si="1"/>
        <v>-2.6323238041324655</v>
      </c>
      <c r="H18" s="3">
        <f t="shared" si="2"/>
        <v>54.061922510342036</v>
      </c>
    </row>
    <row r="19" spans="2:8" x14ac:dyDescent="0.35">
      <c r="F19" s="3" t="e">
        <f t="shared" si="0"/>
        <v>#DIV/0!</v>
      </c>
      <c r="G19" s="2" t="e">
        <f t="shared" si="1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D21" sqref="D21"/>
    </sheetView>
  </sheetViews>
  <sheetFormatPr defaultRowHeight="14.5" x14ac:dyDescent="0.35"/>
  <cols>
    <col min="1" max="1" width="23.6328125" customWidth="1"/>
    <col min="6" max="6" width="9.36328125" bestFit="1" customWidth="1"/>
    <col min="7" max="7" width="9" bestFit="1" customWidth="1"/>
    <col min="8" max="8" width="9" customWidth="1"/>
    <col min="9" max="10" width="15.36328125" customWidth="1"/>
    <col min="12" max="12" width="9" customWidth="1"/>
  </cols>
  <sheetData>
    <row r="1" spans="1:14" x14ac:dyDescent="0.35">
      <c r="B1" t="s">
        <v>20</v>
      </c>
      <c r="C1" t="s">
        <v>1</v>
      </c>
      <c r="D1" t="s">
        <v>2</v>
      </c>
      <c r="E1" s="1" t="s">
        <v>3</v>
      </c>
      <c r="F1" t="s">
        <v>4</v>
      </c>
    </row>
    <row r="2" spans="1:14" x14ac:dyDescent="0.35"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21</v>
      </c>
      <c r="I2" t="s">
        <v>10</v>
      </c>
      <c r="J2" t="s">
        <v>30</v>
      </c>
      <c r="K2" t="s">
        <v>11</v>
      </c>
      <c r="L2" t="s">
        <v>30</v>
      </c>
      <c r="M2" t="s">
        <v>21</v>
      </c>
      <c r="N2" t="s">
        <v>26</v>
      </c>
    </row>
    <row r="3" spans="1:14" x14ac:dyDescent="0.35">
      <c r="A3" t="s">
        <v>12</v>
      </c>
      <c r="B3">
        <v>1</v>
      </c>
      <c r="C3">
        <v>10112</v>
      </c>
      <c r="D3">
        <v>520</v>
      </c>
      <c r="E3">
        <v>567</v>
      </c>
      <c r="F3" s="3">
        <f>75.829*(D3+E3)/C3</f>
        <v>8.1513175435126577</v>
      </c>
      <c r="G3" s="2">
        <f>100*(D3-E3)/(D3+E3)</f>
        <v>-4.3238270469181233</v>
      </c>
      <c r="H3" s="3">
        <f>F3/0.5</f>
        <v>16.302635087025315</v>
      </c>
      <c r="I3" s="3">
        <f>AVERAGE(F3,F11)</f>
        <v>7.9895590095213382</v>
      </c>
      <c r="J3" s="3">
        <f>_xlfn.STDEV.P(F3,F11)</f>
        <v>0.1617585339913199</v>
      </c>
      <c r="K3" s="3">
        <f>AVERAGE(G3,G11)</f>
        <v>-3.4095142912133802</v>
      </c>
      <c r="L3" s="3">
        <f>_xlfn.STDEV.P(G3,G11)</f>
        <v>0.91431275570474246</v>
      </c>
      <c r="M3" s="3">
        <f>I3/0.5</f>
        <v>15.979118019042676</v>
      </c>
      <c r="N3" s="3">
        <f>_xlfn.STDEV.P(H3,H11)</f>
        <v>0.32351706798263979</v>
      </c>
    </row>
    <row r="4" spans="1:14" x14ac:dyDescent="0.35">
      <c r="A4" t="s">
        <v>13</v>
      </c>
      <c r="B4">
        <v>2</v>
      </c>
      <c r="C4">
        <v>10085</v>
      </c>
      <c r="D4">
        <v>863</v>
      </c>
      <c r="E4">
        <v>837</v>
      </c>
      <c r="F4" s="3">
        <f t="shared" ref="F4:F18" si="0">75.829*(D4+E4)/C4</f>
        <v>12.782280614774416</v>
      </c>
      <c r="G4" s="2">
        <f t="shared" ref="G4:G18" si="1">100*(D4-E4)/(D4+E4)</f>
        <v>1.5294117647058822</v>
      </c>
      <c r="H4" s="3">
        <f t="shared" ref="H4:H18" si="2">F4/0.5</f>
        <v>25.564561229548833</v>
      </c>
      <c r="I4" s="3">
        <f t="shared" ref="I4:I10" si="3">AVERAGE(F4,F12)</f>
        <v>12.026406499162494</v>
      </c>
      <c r="J4" s="3">
        <f t="shared" ref="J4:J10" si="4">_xlfn.STDEV.P(F4,F12)</f>
        <v>0.75587411561192308</v>
      </c>
      <c r="K4" s="3">
        <f t="shared" ref="K4:K10" si="5">AVERAGE(G4,G12)</f>
        <v>-3.348142520094374</v>
      </c>
      <c r="L4" s="3">
        <f t="shared" ref="L4:L10" si="6">_xlfn.STDEV.P(G4,G12)</f>
        <v>4.8775542848002562</v>
      </c>
      <c r="M4" s="3">
        <f t="shared" ref="M4:M10" si="7">I4/0.5</f>
        <v>24.052812998324988</v>
      </c>
      <c r="N4" s="3">
        <f t="shared" ref="N4:N10" si="8">_xlfn.STDEV.P(H4,H12)</f>
        <v>1.5117482312238462</v>
      </c>
    </row>
    <row r="5" spans="1:14" x14ac:dyDescent="0.35">
      <c r="A5" t="s">
        <v>14</v>
      </c>
      <c r="B5">
        <v>3</v>
      </c>
      <c r="C5">
        <v>10139</v>
      </c>
      <c r="D5">
        <v>768</v>
      </c>
      <c r="E5">
        <v>1632</v>
      </c>
      <c r="F5" s="3">
        <f t="shared" si="0"/>
        <v>17.949462471644143</v>
      </c>
      <c r="G5" s="2">
        <f t="shared" si="1"/>
        <v>-36</v>
      </c>
      <c r="H5" s="3">
        <f t="shared" si="2"/>
        <v>35.898924943288286</v>
      </c>
      <c r="I5" s="3">
        <f t="shared" si="3"/>
        <v>16.909075093340789</v>
      </c>
      <c r="J5" s="3">
        <f t="shared" si="4"/>
        <v>1.0403873783033522</v>
      </c>
      <c r="K5" s="3">
        <f t="shared" si="5"/>
        <v>-36.665377176015475</v>
      </c>
      <c r="L5" s="3">
        <f t="shared" si="6"/>
        <v>0.66537717601547541</v>
      </c>
      <c r="M5" s="3">
        <f t="shared" si="7"/>
        <v>33.818150186681578</v>
      </c>
      <c r="N5" s="3">
        <f t="shared" si="8"/>
        <v>2.0807747566067043</v>
      </c>
    </row>
    <row r="6" spans="1:14" x14ac:dyDescent="0.35">
      <c r="A6" t="s">
        <v>15</v>
      </c>
      <c r="B6">
        <v>4</v>
      </c>
      <c r="C6">
        <v>10343</v>
      </c>
      <c r="D6">
        <v>3665</v>
      </c>
      <c r="E6">
        <v>3200</v>
      </c>
      <c r="F6" s="3">
        <f t="shared" si="0"/>
        <v>50.330279899448897</v>
      </c>
      <c r="G6" s="2">
        <f t="shared" si="1"/>
        <v>6.7734887108521482</v>
      </c>
      <c r="H6" s="3">
        <f t="shared" si="2"/>
        <v>100.66055979889779</v>
      </c>
      <c r="I6" s="3">
        <f t="shared" si="3"/>
        <v>50.71613461533741</v>
      </c>
      <c r="J6" s="3">
        <f t="shared" si="4"/>
        <v>0.3858547158885095</v>
      </c>
      <c r="K6" s="3">
        <f t="shared" si="5"/>
        <v>8.4439123413539541</v>
      </c>
      <c r="L6" s="3">
        <f t="shared" si="6"/>
        <v>1.6704236305018103</v>
      </c>
      <c r="M6" s="3">
        <f t="shared" si="7"/>
        <v>101.43226923067482</v>
      </c>
      <c r="N6" s="3">
        <f t="shared" si="8"/>
        <v>0.77170943177701901</v>
      </c>
    </row>
    <row r="7" spans="1:14" x14ac:dyDescent="0.35">
      <c r="A7" t="s">
        <v>17</v>
      </c>
      <c r="B7">
        <v>5</v>
      </c>
      <c r="C7">
        <v>9974</v>
      </c>
      <c r="D7">
        <v>1720</v>
      </c>
      <c r="E7">
        <v>1987</v>
      </c>
      <c r="F7" s="3">
        <f t="shared" si="0"/>
        <v>28.183086324443554</v>
      </c>
      <c r="G7" s="2">
        <f t="shared" si="1"/>
        <v>-7.2025896951712971</v>
      </c>
      <c r="H7" s="3">
        <f t="shared" si="2"/>
        <v>56.366172648887108</v>
      </c>
      <c r="I7" s="3">
        <f t="shared" si="3"/>
        <v>27.920471328573385</v>
      </c>
      <c r="J7" s="3">
        <f t="shared" si="4"/>
        <v>0.26261499587016957</v>
      </c>
      <c r="K7" s="3">
        <f t="shared" si="5"/>
        <v>-6.3017858459489879</v>
      </c>
      <c r="L7" s="3">
        <f t="shared" si="6"/>
        <v>0.90080384922230605</v>
      </c>
      <c r="M7" s="3">
        <f t="shared" si="7"/>
        <v>55.840942657146769</v>
      </c>
      <c r="N7" s="3">
        <f t="shared" si="8"/>
        <v>0.52522999174033913</v>
      </c>
    </row>
    <row r="8" spans="1:14" x14ac:dyDescent="0.35">
      <c r="A8" t="s">
        <v>18</v>
      </c>
      <c r="B8">
        <v>6</v>
      </c>
      <c r="C8">
        <v>10303</v>
      </c>
      <c r="D8">
        <v>2013</v>
      </c>
      <c r="E8">
        <v>2051</v>
      </c>
      <c r="F8" s="3">
        <f t="shared" si="0"/>
        <v>29.910613995923516</v>
      </c>
      <c r="G8" s="2">
        <f t="shared" si="1"/>
        <v>-0.93503937007874016</v>
      </c>
      <c r="H8" s="3">
        <f t="shared" si="2"/>
        <v>59.821227991847032</v>
      </c>
      <c r="I8" s="3">
        <f t="shared" si="3"/>
        <v>30.054509753867269</v>
      </c>
      <c r="J8" s="3">
        <f t="shared" si="4"/>
        <v>0.14389575794375276</v>
      </c>
      <c r="K8" s="3">
        <f t="shared" si="5"/>
        <v>-2.6855171501851238</v>
      </c>
      <c r="L8" s="3">
        <f t="shared" si="6"/>
        <v>1.7504777801063844</v>
      </c>
      <c r="M8" s="3">
        <f t="shared" si="7"/>
        <v>60.109019507734537</v>
      </c>
      <c r="N8" s="3">
        <f t="shared" si="8"/>
        <v>0.28779151588750551</v>
      </c>
    </row>
    <row r="9" spans="1:14" x14ac:dyDescent="0.35">
      <c r="A9" t="s">
        <v>16</v>
      </c>
      <c r="B9">
        <v>7</v>
      </c>
      <c r="C9">
        <v>9633</v>
      </c>
      <c r="D9">
        <v>1902</v>
      </c>
      <c r="E9">
        <v>1982</v>
      </c>
      <c r="F9" s="3">
        <f t="shared" si="0"/>
        <v>30.574051282051276</v>
      </c>
      <c r="G9" s="2">
        <f t="shared" si="1"/>
        <v>-2.0597322348094749</v>
      </c>
      <c r="H9" s="3">
        <f t="shared" si="2"/>
        <v>61.148102564102551</v>
      </c>
      <c r="I9" s="3">
        <f t="shared" si="3"/>
        <v>30.179882499872555</v>
      </c>
      <c r="J9" s="3">
        <f t="shared" si="4"/>
        <v>0.39416878217872053</v>
      </c>
      <c r="K9" s="3">
        <f t="shared" si="5"/>
        <v>-4.3862859362646205</v>
      </c>
      <c r="L9" s="3">
        <f t="shared" si="6"/>
        <v>2.3265537014551443</v>
      </c>
      <c r="M9" s="3">
        <f t="shared" si="7"/>
        <v>60.35976499974511</v>
      </c>
      <c r="N9" s="3">
        <f t="shared" si="8"/>
        <v>0.78833756435744107</v>
      </c>
    </row>
    <row r="10" spans="1:14" x14ac:dyDescent="0.35">
      <c r="A10" t="s">
        <v>19</v>
      </c>
      <c r="B10">
        <v>8</v>
      </c>
      <c r="C10">
        <v>9816</v>
      </c>
      <c r="D10">
        <v>4765</v>
      </c>
      <c r="E10">
        <v>3319</v>
      </c>
      <c r="F10" s="3">
        <f t="shared" si="0"/>
        <v>62.449229421352889</v>
      </c>
      <c r="G10" s="2">
        <f t="shared" si="1"/>
        <v>17.887184562097971</v>
      </c>
      <c r="H10" s="3">
        <f t="shared" si="2"/>
        <v>124.89845884270578</v>
      </c>
      <c r="I10" s="3">
        <f t="shared" si="3"/>
        <v>59.724815708680438</v>
      </c>
      <c r="J10" s="3">
        <f t="shared" si="4"/>
        <v>2.7244137126724546</v>
      </c>
      <c r="K10" s="3">
        <f t="shared" si="5"/>
        <v>17.307904548706979</v>
      </c>
      <c r="L10" s="3">
        <f t="shared" si="6"/>
        <v>0.57928001339099389</v>
      </c>
      <c r="M10" s="3">
        <f t="shared" si="7"/>
        <v>119.44963141736088</v>
      </c>
      <c r="N10" s="3">
        <f t="shared" si="8"/>
        <v>5.4488274253449092</v>
      </c>
    </row>
    <row r="11" spans="1:14" x14ac:dyDescent="0.35">
      <c r="B11">
        <v>1</v>
      </c>
      <c r="C11">
        <v>10094</v>
      </c>
      <c r="D11">
        <v>508</v>
      </c>
      <c r="E11">
        <v>534</v>
      </c>
      <c r="F11" s="3">
        <f t="shared" si="0"/>
        <v>7.8278004755300179</v>
      </c>
      <c r="G11" s="2">
        <f t="shared" si="1"/>
        <v>-2.4952015355086372</v>
      </c>
      <c r="H11" s="3">
        <f t="shared" si="2"/>
        <v>15.655600951060036</v>
      </c>
    </row>
    <row r="12" spans="1:14" x14ac:dyDescent="0.35">
      <c r="B12">
        <v>2</v>
      </c>
      <c r="C12">
        <v>9897</v>
      </c>
      <c r="D12">
        <v>675</v>
      </c>
      <c r="E12">
        <v>796</v>
      </c>
      <c r="F12" s="3">
        <f t="shared" si="0"/>
        <v>11.27053238355057</v>
      </c>
      <c r="G12" s="2">
        <f t="shared" si="1"/>
        <v>-8.2256968048946302</v>
      </c>
      <c r="H12" s="3">
        <f t="shared" si="2"/>
        <v>22.54106476710114</v>
      </c>
    </row>
    <row r="13" spans="1:14" x14ac:dyDescent="0.35">
      <c r="B13">
        <v>3</v>
      </c>
      <c r="C13">
        <v>9882</v>
      </c>
      <c r="D13">
        <v>648</v>
      </c>
      <c r="E13">
        <v>1420</v>
      </c>
      <c r="F13" s="3">
        <f t="shared" si="0"/>
        <v>15.868687715037439</v>
      </c>
      <c r="G13" s="2">
        <f t="shared" si="1"/>
        <v>-37.330754352030951</v>
      </c>
      <c r="H13" s="3">
        <f t="shared" si="2"/>
        <v>31.737375430074877</v>
      </c>
    </row>
    <row r="14" spans="1:14" x14ac:dyDescent="0.35">
      <c r="B14">
        <v>4</v>
      </c>
      <c r="C14">
        <v>10123</v>
      </c>
      <c r="D14">
        <v>3756</v>
      </c>
      <c r="E14">
        <v>3066</v>
      </c>
      <c r="F14" s="3">
        <f t="shared" si="0"/>
        <v>51.101989331225916</v>
      </c>
      <c r="G14" s="2">
        <f t="shared" si="1"/>
        <v>10.114335971855761</v>
      </c>
      <c r="H14" s="3">
        <f t="shared" si="2"/>
        <v>102.20397866245183</v>
      </c>
    </row>
    <row r="15" spans="1:14" x14ac:dyDescent="0.35">
      <c r="B15">
        <v>5</v>
      </c>
      <c r="C15">
        <v>10051</v>
      </c>
      <c r="D15">
        <v>1734</v>
      </c>
      <c r="E15">
        <v>1932</v>
      </c>
      <c r="F15" s="3">
        <f t="shared" si="0"/>
        <v>27.657856332703215</v>
      </c>
      <c r="G15" s="2">
        <f t="shared" si="1"/>
        <v>-5.4009819967266779</v>
      </c>
      <c r="H15" s="3">
        <f t="shared" si="2"/>
        <v>55.31571266540643</v>
      </c>
    </row>
    <row r="16" spans="1:14" x14ac:dyDescent="0.35">
      <c r="B16">
        <v>6</v>
      </c>
      <c r="C16">
        <v>9906</v>
      </c>
      <c r="D16">
        <v>1885</v>
      </c>
      <c r="E16">
        <v>2060</v>
      </c>
      <c r="F16" s="3">
        <f t="shared" si="0"/>
        <v>30.198405511811021</v>
      </c>
      <c r="G16" s="2">
        <f t="shared" si="1"/>
        <v>-4.4359949302915078</v>
      </c>
      <c r="H16" s="3">
        <f t="shared" si="2"/>
        <v>60.396811023622043</v>
      </c>
    </row>
    <row r="17" spans="2:8" x14ac:dyDescent="0.35">
      <c r="B17">
        <v>7</v>
      </c>
      <c r="C17">
        <v>9557</v>
      </c>
      <c r="D17">
        <v>1751</v>
      </c>
      <c r="E17">
        <v>2003</v>
      </c>
      <c r="F17" s="3">
        <f t="shared" si="0"/>
        <v>29.785713717693834</v>
      </c>
      <c r="G17" s="2">
        <f t="shared" si="1"/>
        <v>-6.7128396377197657</v>
      </c>
      <c r="H17" s="3">
        <f t="shared" si="2"/>
        <v>59.571427435387669</v>
      </c>
    </row>
    <row r="18" spans="2:8" x14ac:dyDescent="0.35">
      <c r="B18">
        <v>8</v>
      </c>
      <c r="C18">
        <v>10020</v>
      </c>
      <c r="D18">
        <v>4396</v>
      </c>
      <c r="E18">
        <v>3136</v>
      </c>
      <c r="F18" s="3">
        <f t="shared" si="0"/>
        <v>57.00040199600798</v>
      </c>
      <c r="G18" s="2">
        <f t="shared" si="1"/>
        <v>16.728624535315983</v>
      </c>
      <c r="H18" s="3">
        <f t="shared" si="2"/>
        <v>114.00080399201596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0" workbookViewId="0">
      <selection activeCell="J25" sqref="J25"/>
    </sheetView>
  </sheetViews>
  <sheetFormatPr defaultRowHeight="14.5" x14ac:dyDescent="0.35"/>
  <cols>
    <col min="1" max="1" width="16.08984375" customWidth="1"/>
    <col min="9" max="9" width="14.1796875" customWidth="1"/>
    <col min="10" max="10" width="18.7265625" customWidth="1"/>
    <col min="11" max="12" width="16.1796875" customWidth="1"/>
    <col min="14" max="14" width="18.08984375" customWidth="1"/>
  </cols>
  <sheetData>
    <row r="1" spans="1:14" x14ac:dyDescent="0.35">
      <c r="B1" t="s">
        <v>24</v>
      </c>
      <c r="C1" t="s">
        <v>1</v>
      </c>
      <c r="D1" t="s">
        <v>2</v>
      </c>
      <c r="E1" s="1" t="s">
        <v>3</v>
      </c>
      <c r="F1" t="s">
        <v>4</v>
      </c>
    </row>
    <row r="2" spans="1:14" x14ac:dyDescent="0.35"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21</v>
      </c>
      <c r="I2" t="s">
        <v>10</v>
      </c>
      <c r="J2" t="s">
        <v>31</v>
      </c>
      <c r="K2" t="s">
        <v>11</v>
      </c>
      <c r="L2" t="s">
        <v>30</v>
      </c>
      <c r="M2" t="s">
        <v>21</v>
      </c>
      <c r="N2" t="s">
        <v>25</v>
      </c>
    </row>
    <row r="3" spans="1:14" x14ac:dyDescent="0.35">
      <c r="A3" t="s">
        <v>12</v>
      </c>
      <c r="B3">
        <v>1</v>
      </c>
      <c r="C3">
        <v>10884</v>
      </c>
      <c r="D3">
        <v>268</v>
      </c>
      <c r="E3">
        <v>275</v>
      </c>
      <c r="F3" s="3">
        <f>75.829*(D3+E3)/C3</f>
        <v>3.7830895810363834</v>
      </c>
      <c r="G3" s="2">
        <f>100*(D3-E3)/(D3+E3)</f>
        <v>-1.2891344383057091</v>
      </c>
      <c r="H3" s="3">
        <f>F3/0.5</f>
        <v>7.5661791620727668</v>
      </c>
      <c r="I3" s="3">
        <f t="shared" ref="I3:I10" si="0">AVERAGE(F3,F11)</f>
        <v>4.6856454933294369</v>
      </c>
      <c r="J3" s="3">
        <f>_xlfn.STDEV.P(F3,F11)</f>
        <v>0.90255591229305054</v>
      </c>
      <c r="K3" s="3">
        <f t="shared" ref="K3:K10" si="1">AVERAGE(G3,G11)</f>
        <v>-1.1895263472182496</v>
      </c>
      <c r="L3" s="3">
        <f>_xlfn.STDEV.P(G3,G11)</f>
        <v>9.9608091087459383E-2</v>
      </c>
      <c r="M3" s="3">
        <f>I3/0.5</f>
        <v>9.3712909866588738</v>
      </c>
      <c r="N3" s="3">
        <f>STDEV(H3,H11)</f>
        <v>2.5528136239297075</v>
      </c>
    </row>
    <row r="4" spans="1:14" x14ac:dyDescent="0.35">
      <c r="A4" t="s">
        <v>13</v>
      </c>
      <c r="B4">
        <v>2</v>
      </c>
      <c r="C4">
        <v>10835</v>
      </c>
      <c r="D4">
        <v>658</v>
      </c>
      <c r="E4">
        <v>602</v>
      </c>
      <c r="F4" s="3">
        <f t="shared" ref="F4:F18" si="2">75.829*(D4+E4)/C4</f>
        <v>8.818139363174895</v>
      </c>
      <c r="G4" s="2">
        <f t="shared" ref="G4:G18" si="3">100*(D4-E4)/(D4+E4)</f>
        <v>4.4444444444444446</v>
      </c>
      <c r="H4" s="3">
        <f t="shared" ref="H4:H18" si="4">F4/0.5</f>
        <v>17.63627872634979</v>
      </c>
      <c r="I4" s="3">
        <f t="shared" si="0"/>
        <v>8.860098262922893</v>
      </c>
      <c r="J4" s="3">
        <f t="shared" ref="J4:J10" si="5">_xlfn.STDEV.P(F4,F12)</f>
        <v>4.1958899747998935E-2</v>
      </c>
      <c r="K4" s="3">
        <f t="shared" si="1"/>
        <v>1.6736990154711675</v>
      </c>
      <c r="L4" s="3">
        <f t="shared" ref="L4:L10" si="6">_xlfn.STDEV.P(G4,G12)</f>
        <v>2.7707454289732771</v>
      </c>
      <c r="M4" s="3">
        <f t="shared" ref="M4:M10" si="7">I4/0.5</f>
        <v>17.720196525845786</v>
      </c>
      <c r="N4" s="3">
        <f t="shared" ref="N4:N10" si="8">STDEV(H4,H12)</f>
        <v>0.11867769017174627</v>
      </c>
    </row>
    <row r="5" spans="1:14" x14ac:dyDescent="0.35">
      <c r="A5" t="s">
        <v>14</v>
      </c>
      <c r="B5">
        <v>3</v>
      </c>
      <c r="C5">
        <v>10701</v>
      </c>
      <c r="D5">
        <v>621</v>
      </c>
      <c r="E5">
        <v>602</v>
      </c>
      <c r="F5" s="3">
        <f t="shared" si="2"/>
        <v>8.6663738902906271</v>
      </c>
      <c r="G5" s="2">
        <f t="shared" si="3"/>
        <v>1.5535568274734259</v>
      </c>
      <c r="H5" s="3">
        <f t="shared" si="4"/>
        <v>17.332747780581254</v>
      </c>
      <c r="I5" s="3">
        <f t="shared" si="0"/>
        <v>8.8875257889289383</v>
      </c>
      <c r="J5" s="3">
        <f t="shared" si="5"/>
        <v>0.2211518986383112</v>
      </c>
      <c r="K5" s="3">
        <f t="shared" si="1"/>
        <v>-0.44471995759879202</v>
      </c>
      <c r="L5" s="3">
        <f t="shared" si="6"/>
        <v>1.9982767850722181</v>
      </c>
      <c r="M5" s="3">
        <f t="shared" si="7"/>
        <v>17.775051577857877</v>
      </c>
      <c r="N5" s="3">
        <f t="shared" si="8"/>
        <v>0.62551202879771939</v>
      </c>
    </row>
    <row r="6" spans="1:14" x14ac:dyDescent="0.35">
      <c r="A6" t="s">
        <v>15</v>
      </c>
      <c r="B6">
        <v>4</v>
      </c>
      <c r="C6">
        <v>10081</v>
      </c>
      <c r="D6">
        <v>834</v>
      </c>
      <c r="E6">
        <v>925</v>
      </c>
      <c r="F6" s="3">
        <f t="shared" si="2"/>
        <v>13.231148794762422</v>
      </c>
      <c r="G6" s="2">
        <f t="shared" si="3"/>
        <v>-5.1733939738487775</v>
      </c>
      <c r="H6" s="3">
        <f t="shared" si="4"/>
        <v>26.462297589524844</v>
      </c>
      <c r="I6" s="3">
        <f t="shared" si="0"/>
        <v>13.173881989004247</v>
      </c>
      <c r="J6" s="3">
        <f t="shared" si="5"/>
        <v>5.726680575817511E-2</v>
      </c>
      <c r="K6" s="3">
        <f t="shared" si="1"/>
        <v>-1.5971742861094878</v>
      </c>
      <c r="L6" s="3">
        <f t="shared" si="6"/>
        <v>3.57621968773929</v>
      </c>
      <c r="M6" s="3">
        <f t="shared" si="7"/>
        <v>26.347763978008494</v>
      </c>
      <c r="N6" s="3">
        <f t="shared" si="8"/>
        <v>0.1619749867539938</v>
      </c>
    </row>
    <row r="7" spans="1:14" x14ac:dyDescent="0.35">
      <c r="A7" t="s">
        <v>17</v>
      </c>
      <c r="B7">
        <v>5</v>
      </c>
      <c r="C7">
        <v>10382</v>
      </c>
      <c r="D7">
        <v>907</v>
      </c>
      <c r="E7">
        <v>866</v>
      </c>
      <c r="F7" s="3">
        <f t="shared" si="2"/>
        <v>12.949799364284337</v>
      </c>
      <c r="G7" s="2">
        <f t="shared" si="3"/>
        <v>2.3124647490129724</v>
      </c>
      <c r="H7" s="3">
        <f t="shared" si="4"/>
        <v>25.899598728568673</v>
      </c>
      <c r="I7" s="3">
        <f t="shared" si="0"/>
        <v>12.570571905961273</v>
      </c>
      <c r="J7" s="3">
        <f t="shared" si="5"/>
        <v>0.37922745832306326</v>
      </c>
      <c r="K7" s="3">
        <f t="shared" si="1"/>
        <v>-1.2275578519535852</v>
      </c>
      <c r="L7" s="3">
        <f t="shared" si="6"/>
        <v>3.5400226009665579</v>
      </c>
      <c r="M7" s="3">
        <f t="shared" si="7"/>
        <v>25.141143811922547</v>
      </c>
      <c r="N7" s="3">
        <f t="shared" si="8"/>
        <v>1.0726172295695076</v>
      </c>
    </row>
    <row r="8" spans="1:14" x14ac:dyDescent="0.35">
      <c r="A8" t="s">
        <v>18</v>
      </c>
      <c r="B8">
        <v>6</v>
      </c>
      <c r="C8">
        <v>10029</v>
      </c>
      <c r="D8">
        <v>984</v>
      </c>
      <c r="E8">
        <v>995</v>
      </c>
      <c r="F8" s="3">
        <f t="shared" si="2"/>
        <v>14.963165918835376</v>
      </c>
      <c r="G8" s="2">
        <f t="shared" si="3"/>
        <v>-0.55583628094997473</v>
      </c>
      <c r="H8" s="3">
        <f t="shared" si="4"/>
        <v>29.926331837670752</v>
      </c>
      <c r="I8" s="3">
        <f t="shared" si="0"/>
        <v>15.178259923230573</v>
      </c>
      <c r="J8" s="3">
        <f t="shared" si="5"/>
        <v>0.21509400439519855</v>
      </c>
      <c r="K8" s="3">
        <f t="shared" si="1"/>
        <v>-2.7899954351609777</v>
      </c>
      <c r="L8" s="3">
        <f t="shared" si="6"/>
        <v>2.2341591542110026</v>
      </c>
      <c r="M8" s="3">
        <f t="shared" si="7"/>
        <v>30.356519846461147</v>
      </c>
      <c r="N8" s="3">
        <f t="shared" si="8"/>
        <v>0.60837771640165583</v>
      </c>
    </row>
    <row r="9" spans="1:14" x14ac:dyDescent="0.35">
      <c r="A9" t="s">
        <v>16</v>
      </c>
      <c r="B9">
        <v>7</v>
      </c>
      <c r="C9">
        <v>10259</v>
      </c>
      <c r="D9">
        <v>831</v>
      </c>
      <c r="E9">
        <v>952</v>
      </c>
      <c r="F9" s="3">
        <f t="shared" si="2"/>
        <v>13.178975241251583</v>
      </c>
      <c r="G9" s="2">
        <f t="shared" si="3"/>
        <v>-6.7863151991026358</v>
      </c>
      <c r="H9" s="3">
        <f t="shared" si="4"/>
        <v>26.357950482503167</v>
      </c>
      <c r="I9" s="3">
        <f t="shared" si="0"/>
        <v>13.642199881469224</v>
      </c>
      <c r="J9" s="3">
        <f t="shared" si="5"/>
        <v>0.46322464021764098</v>
      </c>
      <c r="K9" s="3">
        <f t="shared" si="1"/>
        <v>-7.3511543685335479</v>
      </c>
      <c r="L9" s="3">
        <f t="shared" si="6"/>
        <v>0.56483916943091161</v>
      </c>
      <c r="M9" s="3">
        <f t="shared" si="7"/>
        <v>27.284399762938449</v>
      </c>
      <c r="N9" s="3">
        <f t="shared" si="8"/>
        <v>1.3101971372423706</v>
      </c>
    </row>
    <row r="10" spans="1:14" x14ac:dyDescent="0.35">
      <c r="A10" t="s">
        <v>19</v>
      </c>
      <c r="B10">
        <v>8</v>
      </c>
      <c r="C10">
        <v>10126</v>
      </c>
      <c r="D10">
        <v>929</v>
      </c>
      <c r="E10">
        <v>932</v>
      </c>
      <c r="F10" s="3">
        <f t="shared" si="2"/>
        <v>13.936181019158601</v>
      </c>
      <c r="G10" s="2">
        <f t="shared" si="3"/>
        <v>-0.16120365394948952</v>
      </c>
      <c r="H10" s="3">
        <f t="shared" si="4"/>
        <v>27.872362038317203</v>
      </c>
      <c r="I10" s="3">
        <f t="shared" si="0"/>
        <v>14.768754281042298</v>
      </c>
      <c r="J10" s="3">
        <f t="shared" si="5"/>
        <v>0.83257326188369696</v>
      </c>
      <c r="K10" s="3">
        <f t="shared" si="1"/>
        <v>-2.4964144184827974</v>
      </c>
      <c r="L10" s="3">
        <f t="shared" si="6"/>
        <v>2.3352107645333078</v>
      </c>
      <c r="M10" s="3">
        <f t="shared" si="7"/>
        <v>29.537508562084597</v>
      </c>
      <c r="N10" s="3">
        <f t="shared" si="8"/>
        <v>2.3548727972502617</v>
      </c>
    </row>
    <row r="11" spans="1:14" x14ac:dyDescent="0.35">
      <c r="B11">
        <v>1</v>
      </c>
      <c r="C11">
        <v>9960</v>
      </c>
      <c r="D11">
        <v>363</v>
      </c>
      <c r="E11">
        <v>371</v>
      </c>
      <c r="F11" s="3">
        <f t="shared" si="2"/>
        <v>5.58820140562249</v>
      </c>
      <c r="G11" s="2">
        <f t="shared" si="3"/>
        <v>-1.0899182561307903</v>
      </c>
      <c r="H11" s="3">
        <f t="shared" si="4"/>
        <v>11.17640281124498</v>
      </c>
    </row>
    <row r="12" spans="1:14" x14ac:dyDescent="0.35">
      <c r="B12">
        <v>2</v>
      </c>
      <c r="C12">
        <v>10094</v>
      </c>
      <c r="D12">
        <v>586</v>
      </c>
      <c r="E12">
        <v>599</v>
      </c>
      <c r="F12" s="3">
        <f t="shared" si="2"/>
        <v>8.9020571626708929</v>
      </c>
      <c r="G12" s="2">
        <f t="shared" si="3"/>
        <v>-1.0970464135021096</v>
      </c>
      <c r="H12" s="3">
        <f t="shared" si="4"/>
        <v>17.804114325341786</v>
      </c>
    </row>
    <row r="13" spans="1:14" x14ac:dyDescent="0.35">
      <c r="B13">
        <v>3</v>
      </c>
      <c r="C13">
        <v>10223</v>
      </c>
      <c r="D13">
        <v>599</v>
      </c>
      <c r="E13">
        <v>629</v>
      </c>
      <c r="F13" s="3">
        <f t="shared" si="2"/>
        <v>9.1086776875672495</v>
      </c>
      <c r="G13" s="2">
        <f t="shared" si="3"/>
        <v>-2.44299674267101</v>
      </c>
      <c r="H13" s="3">
        <f t="shared" si="4"/>
        <v>18.217355375134499</v>
      </c>
    </row>
    <row r="14" spans="1:14" x14ac:dyDescent="0.35">
      <c r="B14">
        <v>4</v>
      </c>
      <c r="C14">
        <v>9932</v>
      </c>
      <c r="D14">
        <v>876</v>
      </c>
      <c r="E14">
        <v>842</v>
      </c>
      <c r="F14" s="3">
        <f t="shared" si="2"/>
        <v>13.116615183246072</v>
      </c>
      <c r="G14" s="2">
        <f t="shared" si="3"/>
        <v>1.979045401629802</v>
      </c>
      <c r="H14" s="3">
        <f t="shared" si="4"/>
        <v>26.233230366492144</v>
      </c>
    </row>
    <row r="15" spans="1:14" x14ac:dyDescent="0.35">
      <c r="B15">
        <v>5</v>
      </c>
      <c r="C15">
        <v>10437</v>
      </c>
      <c r="D15">
        <v>799</v>
      </c>
      <c r="E15">
        <v>879</v>
      </c>
      <c r="F15" s="3">
        <f t="shared" si="2"/>
        <v>12.19134444763821</v>
      </c>
      <c r="G15" s="2">
        <f t="shared" si="3"/>
        <v>-4.7675804529201429</v>
      </c>
      <c r="H15" s="3">
        <f t="shared" si="4"/>
        <v>24.38268889527642</v>
      </c>
    </row>
    <row r="16" spans="1:14" x14ac:dyDescent="0.35">
      <c r="B16">
        <v>6</v>
      </c>
      <c r="C16">
        <v>10197</v>
      </c>
      <c r="D16">
        <v>983</v>
      </c>
      <c r="E16">
        <v>1087</v>
      </c>
      <c r="F16" s="3">
        <f t="shared" si="2"/>
        <v>15.393353927625773</v>
      </c>
      <c r="G16" s="2">
        <f t="shared" si="3"/>
        <v>-5.0241545893719808</v>
      </c>
      <c r="H16" s="3">
        <f t="shared" si="4"/>
        <v>30.786707855251546</v>
      </c>
    </row>
    <row r="17" spans="2:8" x14ac:dyDescent="0.35">
      <c r="B17">
        <v>7</v>
      </c>
      <c r="C17">
        <v>9983</v>
      </c>
      <c r="D17">
        <v>855</v>
      </c>
      <c r="E17">
        <v>1002</v>
      </c>
      <c r="F17" s="3">
        <f t="shared" si="2"/>
        <v>14.105424521686865</v>
      </c>
      <c r="G17" s="2">
        <f t="shared" si="3"/>
        <v>-7.915993537964459</v>
      </c>
      <c r="H17" s="3">
        <f t="shared" si="4"/>
        <v>28.210849043373731</v>
      </c>
    </row>
    <row r="18" spans="2:8" x14ac:dyDescent="0.35">
      <c r="B18">
        <v>8</v>
      </c>
      <c r="C18">
        <v>9959</v>
      </c>
      <c r="D18">
        <v>975</v>
      </c>
      <c r="E18">
        <v>1074</v>
      </c>
      <c r="F18" s="3">
        <f t="shared" si="2"/>
        <v>15.601327542925995</v>
      </c>
      <c r="G18" s="2">
        <f t="shared" si="3"/>
        <v>-4.8316251830161052</v>
      </c>
      <c r="H18" s="3">
        <f t="shared" si="4"/>
        <v>31.20265508585199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0" workbookViewId="0">
      <selection activeCell="J25" sqref="J25"/>
    </sheetView>
  </sheetViews>
  <sheetFormatPr defaultRowHeight="14.5" x14ac:dyDescent="0.35"/>
  <cols>
    <col min="1" max="1" width="14.81640625" customWidth="1"/>
    <col min="9" max="10" width="16.81640625" customWidth="1"/>
    <col min="11" max="12" width="18.08984375" customWidth="1"/>
  </cols>
  <sheetData>
    <row r="1" spans="1:14" x14ac:dyDescent="0.35">
      <c r="B1" t="s">
        <v>22</v>
      </c>
      <c r="C1" t="s">
        <v>1</v>
      </c>
      <c r="D1" t="s">
        <v>2</v>
      </c>
      <c r="E1" s="1" t="s">
        <v>3</v>
      </c>
      <c r="F1" t="s">
        <v>4</v>
      </c>
    </row>
    <row r="2" spans="1:14" x14ac:dyDescent="0.35"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21</v>
      </c>
      <c r="I2" t="s">
        <v>10</v>
      </c>
      <c r="J2" t="s">
        <v>28</v>
      </c>
      <c r="K2" t="s">
        <v>11</v>
      </c>
      <c r="L2" t="s">
        <v>30</v>
      </c>
      <c r="M2" t="s">
        <v>21</v>
      </c>
      <c r="N2" t="s">
        <v>25</v>
      </c>
    </row>
    <row r="3" spans="1:14" x14ac:dyDescent="0.35">
      <c r="A3" t="s">
        <v>12</v>
      </c>
      <c r="B3">
        <v>1</v>
      </c>
      <c r="C3">
        <v>9860</v>
      </c>
      <c r="D3">
        <v>205</v>
      </c>
      <c r="E3">
        <v>271</v>
      </c>
      <c r="F3" s="3">
        <f>75.829*(D3+E3)/C3</f>
        <v>3.6607103448275859</v>
      </c>
      <c r="G3" s="2">
        <f>100*(D3-E3)/(D3+E3)</f>
        <v>-13.865546218487395</v>
      </c>
      <c r="H3" s="3">
        <f>F3/0.5</f>
        <v>7.3214206896551719</v>
      </c>
      <c r="I3" s="3">
        <f t="shared" ref="I3:I10" si="0">AVERAGE(F3,F11)</f>
        <v>3.4458864640249782</v>
      </c>
      <c r="J3" s="3">
        <f>_xlfn.STDEV.P(F3,F11)</f>
        <v>0.21482388080260795</v>
      </c>
      <c r="K3" s="3">
        <f t="shared" ref="K3:K10" si="1">AVERAGE(G3,G11)</f>
        <v>-11.740465416936004</v>
      </c>
      <c r="L3" s="3">
        <f>_xlfn.STDEV.P(G3,G11)</f>
        <v>2.125080801551396</v>
      </c>
      <c r="M3" s="3">
        <f>I3/0.5</f>
        <v>6.8917729280499564</v>
      </c>
      <c r="N3" s="3">
        <f>_xlfn.STDEV.P(H3,H11)</f>
        <v>0.42964776160521589</v>
      </c>
    </row>
    <row r="4" spans="1:14" x14ac:dyDescent="0.35">
      <c r="A4" t="s">
        <v>13</v>
      </c>
      <c r="B4">
        <v>2</v>
      </c>
      <c r="C4">
        <v>9965</v>
      </c>
      <c r="D4">
        <v>670</v>
      </c>
      <c r="E4">
        <v>679</v>
      </c>
      <c r="F4" s="3">
        <f t="shared" ref="F4:F18" si="2">75.829*(D4+E4)/C4</f>
        <v>10.265260511791269</v>
      </c>
      <c r="G4" s="2">
        <f t="shared" ref="G4:G18" si="3">100*(D4-E4)/(D4+E4)</f>
        <v>-0.66716085989621943</v>
      </c>
      <c r="H4" s="3">
        <f t="shared" ref="H4:H18" si="4">F4/0.5</f>
        <v>20.530521023582537</v>
      </c>
      <c r="I4" s="3">
        <f t="shared" si="0"/>
        <v>9.5449609681521288</v>
      </c>
      <c r="J4" s="3">
        <f t="shared" ref="J4:J10" si="5">_xlfn.STDEV.P(F4,F12)</f>
        <v>0.72029954363914062</v>
      </c>
      <c r="K4" s="3">
        <f t="shared" si="1"/>
        <v>-2.7311392791198621</v>
      </c>
      <c r="L4" s="3">
        <f t="shared" ref="L4:L10" si="6">_xlfn.STDEV.P(G4,G12)</f>
        <v>2.0639784192236426</v>
      </c>
      <c r="M4" s="3">
        <f t="shared" ref="M4:M10" si="7">I4/0.5</f>
        <v>19.089921936304258</v>
      </c>
      <c r="N4" s="3">
        <f t="shared" ref="N4:N10" si="8">_xlfn.STDEV.P(H4,H12)</f>
        <v>1.4405990872782812</v>
      </c>
    </row>
    <row r="5" spans="1:14" x14ac:dyDescent="0.35">
      <c r="A5" t="s">
        <v>14</v>
      </c>
      <c r="B5">
        <v>3</v>
      </c>
      <c r="C5">
        <v>9780</v>
      </c>
      <c r="D5">
        <v>599</v>
      </c>
      <c r="E5">
        <v>579</v>
      </c>
      <c r="F5" s="3">
        <f t="shared" si="2"/>
        <v>9.1335952965235165</v>
      </c>
      <c r="G5" s="2">
        <f t="shared" si="3"/>
        <v>1.6977928692699491</v>
      </c>
      <c r="H5" s="3">
        <f t="shared" si="4"/>
        <v>18.267190593047033</v>
      </c>
      <c r="I5" s="3">
        <f t="shared" si="0"/>
        <v>8.8556273546875417</v>
      </c>
      <c r="J5" s="3">
        <f t="shared" si="5"/>
        <v>0.27796794183597395</v>
      </c>
      <c r="K5" s="3">
        <f t="shared" si="1"/>
        <v>0.30443182483461162</v>
      </c>
      <c r="L5" s="3">
        <f t="shared" si="6"/>
        <v>1.3933610444353375</v>
      </c>
      <c r="M5" s="3">
        <f t="shared" si="7"/>
        <v>17.711254709375083</v>
      </c>
      <c r="N5" s="3">
        <f t="shared" si="8"/>
        <v>0.55593588367194791</v>
      </c>
    </row>
    <row r="6" spans="1:14" x14ac:dyDescent="0.35">
      <c r="A6" t="s">
        <v>15</v>
      </c>
      <c r="B6">
        <v>4</v>
      </c>
      <c r="C6">
        <v>9798</v>
      </c>
      <c r="D6">
        <v>2021</v>
      </c>
      <c r="E6">
        <v>1676</v>
      </c>
      <c r="F6" s="3">
        <f t="shared" si="2"/>
        <v>28.611942539293729</v>
      </c>
      <c r="G6" s="2">
        <f t="shared" si="3"/>
        <v>9.331890722207195</v>
      </c>
      <c r="H6" s="3">
        <f t="shared" si="4"/>
        <v>57.223885078587458</v>
      </c>
      <c r="I6" s="3">
        <f t="shared" si="0"/>
        <v>29.081530447429067</v>
      </c>
      <c r="J6" s="3">
        <f t="shared" si="5"/>
        <v>0.46958790813533646</v>
      </c>
      <c r="K6" s="3">
        <f t="shared" si="1"/>
        <v>8.6123055143603029</v>
      </c>
      <c r="L6" s="3">
        <f t="shared" si="6"/>
        <v>0.71958520784689251</v>
      </c>
      <c r="M6" s="3">
        <f t="shared" si="7"/>
        <v>58.163060894858134</v>
      </c>
      <c r="N6" s="3">
        <f t="shared" si="8"/>
        <v>0.93917581627067293</v>
      </c>
    </row>
    <row r="7" spans="1:14" x14ac:dyDescent="0.35">
      <c r="A7" t="s">
        <v>17</v>
      </c>
      <c r="B7">
        <v>5</v>
      </c>
      <c r="C7">
        <v>9888</v>
      </c>
      <c r="D7">
        <v>1157</v>
      </c>
      <c r="E7">
        <v>1151</v>
      </c>
      <c r="F7" s="3">
        <f t="shared" si="2"/>
        <v>17.699568365695793</v>
      </c>
      <c r="G7" s="2">
        <f t="shared" si="3"/>
        <v>0.25996533795493937</v>
      </c>
      <c r="H7" s="3">
        <f t="shared" si="4"/>
        <v>35.399136731391586</v>
      </c>
      <c r="I7" s="3">
        <f t="shared" si="0"/>
        <v>16.737079050734074</v>
      </c>
      <c r="J7" s="3">
        <f t="shared" si="5"/>
        <v>0.96248931496171775</v>
      </c>
      <c r="K7" s="3">
        <f t="shared" si="1"/>
        <v>-4.9750490848085587</v>
      </c>
      <c r="L7" s="3">
        <f t="shared" si="6"/>
        <v>5.2350144227634985</v>
      </c>
      <c r="M7" s="3">
        <f t="shared" si="7"/>
        <v>33.474158101468149</v>
      </c>
      <c r="N7" s="3">
        <f t="shared" si="8"/>
        <v>1.9249786299234355</v>
      </c>
    </row>
    <row r="8" spans="1:14" x14ac:dyDescent="0.35">
      <c r="A8" t="s">
        <v>18</v>
      </c>
      <c r="B8">
        <v>6</v>
      </c>
      <c r="C8">
        <v>10004</v>
      </c>
      <c r="D8">
        <v>1864</v>
      </c>
      <c r="E8">
        <v>1987</v>
      </c>
      <c r="F8" s="3">
        <f t="shared" si="2"/>
        <v>29.190071871251497</v>
      </c>
      <c r="G8" s="2">
        <f t="shared" si="3"/>
        <v>-3.193975590755648</v>
      </c>
      <c r="H8" s="3">
        <f t="shared" si="4"/>
        <v>58.380143742502995</v>
      </c>
      <c r="I8" s="3">
        <f t="shared" si="0"/>
        <v>29.978253088543251</v>
      </c>
      <c r="J8" s="3">
        <f t="shared" si="5"/>
        <v>0.78818121729175417</v>
      </c>
      <c r="K8" s="3">
        <f t="shared" si="1"/>
        <v>-2.9731345843686494</v>
      </c>
      <c r="L8" s="3">
        <f t="shared" si="6"/>
        <v>0.22084100638699833</v>
      </c>
      <c r="M8" s="3">
        <f t="shared" si="7"/>
        <v>59.956506177086503</v>
      </c>
      <c r="N8" s="3">
        <f t="shared" si="8"/>
        <v>1.5763624345835083</v>
      </c>
    </row>
    <row r="9" spans="1:14" x14ac:dyDescent="0.35">
      <c r="A9" t="s">
        <v>16</v>
      </c>
      <c r="B9">
        <v>7</v>
      </c>
      <c r="C9">
        <v>9785</v>
      </c>
      <c r="D9">
        <v>1207</v>
      </c>
      <c r="E9">
        <v>1408</v>
      </c>
      <c r="F9" s="3">
        <f t="shared" si="2"/>
        <v>20.26498058252427</v>
      </c>
      <c r="G9" s="2">
        <f t="shared" si="3"/>
        <v>-7.6864244741873806</v>
      </c>
      <c r="H9" s="3">
        <f t="shared" si="4"/>
        <v>40.52996116504854</v>
      </c>
      <c r="I9" s="3">
        <f t="shared" si="0"/>
        <v>20.465445072543922</v>
      </c>
      <c r="J9" s="3">
        <f t="shared" si="5"/>
        <v>0.2004644900196535</v>
      </c>
      <c r="K9" s="3">
        <f t="shared" si="1"/>
        <v>-7.9305582617297485</v>
      </c>
      <c r="L9" s="3">
        <f t="shared" si="6"/>
        <v>0.24413378754236836</v>
      </c>
      <c r="M9" s="3">
        <f t="shared" si="7"/>
        <v>40.930890145087844</v>
      </c>
      <c r="N9" s="3">
        <f t="shared" si="8"/>
        <v>0.40092898003930699</v>
      </c>
    </row>
    <row r="10" spans="1:14" x14ac:dyDescent="0.35">
      <c r="A10" t="s">
        <v>19</v>
      </c>
      <c r="B10">
        <v>8</v>
      </c>
      <c r="C10">
        <v>9755</v>
      </c>
      <c r="D10">
        <v>1348</v>
      </c>
      <c r="E10">
        <v>531</v>
      </c>
      <c r="F10" s="3">
        <f t="shared" si="2"/>
        <v>14.606119015889286</v>
      </c>
      <c r="G10" s="2">
        <f t="shared" si="3"/>
        <v>43.48057477381586</v>
      </c>
      <c r="H10" s="3">
        <f t="shared" si="4"/>
        <v>29.212238031778572</v>
      </c>
      <c r="I10" s="3">
        <f t="shared" si="0"/>
        <v>14.545823152863086</v>
      </c>
      <c r="J10" s="3">
        <f t="shared" si="5"/>
        <v>6.0295863026199825E-2</v>
      </c>
      <c r="K10" s="3">
        <f t="shared" si="1"/>
        <v>43.770938727904095</v>
      </c>
      <c r="L10" s="3">
        <f t="shared" si="6"/>
        <v>0.29036395408823878</v>
      </c>
      <c r="M10" s="3">
        <f t="shared" si="7"/>
        <v>29.091646305726172</v>
      </c>
      <c r="N10" s="3">
        <f t="shared" si="8"/>
        <v>0.12059172605239965</v>
      </c>
    </row>
    <row r="11" spans="1:14" x14ac:dyDescent="0.35">
      <c r="B11">
        <v>1</v>
      </c>
      <c r="C11">
        <v>9763</v>
      </c>
      <c r="D11">
        <v>188</v>
      </c>
      <c r="E11">
        <v>228</v>
      </c>
      <c r="F11" s="3">
        <f t="shared" si="2"/>
        <v>3.2310625832223701</v>
      </c>
      <c r="G11" s="2">
        <f t="shared" si="3"/>
        <v>-9.615384615384615</v>
      </c>
      <c r="H11" s="3">
        <f t="shared" si="4"/>
        <v>6.4621251664447401</v>
      </c>
    </row>
    <row r="12" spans="1:14" x14ac:dyDescent="0.35">
      <c r="B12">
        <v>2</v>
      </c>
      <c r="C12">
        <v>9856</v>
      </c>
      <c r="D12">
        <v>546</v>
      </c>
      <c r="E12">
        <v>601</v>
      </c>
      <c r="F12" s="3">
        <f t="shared" si="2"/>
        <v>8.8246614245129873</v>
      </c>
      <c r="G12" s="2">
        <f t="shared" si="3"/>
        <v>-4.7951176983435051</v>
      </c>
      <c r="H12" s="3">
        <f t="shared" si="4"/>
        <v>17.649322849025975</v>
      </c>
    </row>
    <row r="13" spans="1:14" x14ac:dyDescent="0.35">
      <c r="B13">
        <v>3</v>
      </c>
      <c r="C13">
        <v>9742</v>
      </c>
      <c r="D13">
        <v>545</v>
      </c>
      <c r="E13">
        <v>557</v>
      </c>
      <c r="F13" s="3">
        <f t="shared" si="2"/>
        <v>8.5776594128515686</v>
      </c>
      <c r="G13" s="2">
        <f t="shared" si="3"/>
        <v>-1.0889292196007259</v>
      </c>
      <c r="H13" s="3">
        <f t="shared" si="4"/>
        <v>17.155318825703137</v>
      </c>
    </row>
    <row r="14" spans="1:14" x14ac:dyDescent="0.35">
      <c r="B14">
        <v>4</v>
      </c>
      <c r="C14">
        <v>10046</v>
      </c>
      <c r="D14">
        <v>2112</v>
      </c>
      <c r="E14">
        <v>1803</v>
      </c>
      <c r="F14" s="3">
        <f t="shared" si="2"/>
        <v>29.551118355564402</v>
      </c>
      <c r="G14" s="2">
        <f t="shared" si="3"/>
        <v>7.8927203065134099</v>
      </c>
      <c r="H14" s="3">
        <f t="shared" si="4"/>
        <v>59.102236711128803</v>
      </c>
    </row>
    <row r="15" spans="1:14" x14ac:dyDescent="0.35">
      <c r="B15">
        <v>5</v>
      </c>
      <c r="C15">
        <v>9840</v>
      </c>
      <c r="D15">
        <v>919</v>
      </c>
      <c r="E15">
        <v>1128</v>
      </c>
      <c r="F15" s="3">
        <f t="shared" si="2"/>
        <v>15.774589735772357</v>
      </c>
      <c r="G15" s="2">
        <f t="shared" si="3"/>
        <v>-10.210063507572057</v>
      </c>
      <c r="H15" s="3">
        <f t="shared" si="4"/>
        <v>31.549179471544715</v>
      </c>
    </row>
    <row r="16" spans="1:14" x14ac:dyDescent="0.35">
      <c r="B16">
        <v>6</v>
      </c>
      <c r="C16">
        <v>9940</v>
      </c>
      <c r="D16">
        <v>1961</v>
      </c>
      <c r="E16">
        <v>2072</v>
      </c>
      <c r="F16" s="3">
        <f t="shared" si="2"/>
        <v>30.766434305835006</v>
      </c>
      <c r="G16" s="2">
        <f t="shared" si="3"/>
        <v>-2.7522935779816513</v>
      </c>
      <c r="H16" s="3">
        <f t="shared" si="4"/>
        <v>61.532868611670011</v>
      </c>
    </row>
    <row r="17" spans="2:8" x14ac:dyDescent="0.35">
      <c r="B17">
        <v>7</v>
      </c>
      <c r="C17">
        <v>9830</v>
      </c>
      <c r="D17">
        <v>1230</v>
      </c>
      <c r="E17">
        <v>1449</v>
      </c>
      <c r="F17" s="3">
        <f t="shared" si="2"/>
        <v>20.665909562563577</v>
      </c>
      <c r="G17" s="2">
        <f t="shared" si="3"/>
        <v>-8.1746920492721173</v>
      </c>
      <c r="H17" s="3">
        <f t="shared" si="4"/>
        <v>41.331819125127154</v>
      </c>
    </row>
    <row r="18" spans="2:8" x14ac:dyDescent="0.35">
      <c r="B18">
        <v>8</v>
      </c>
      <c r="C18">
        <v>9564</v>
      </c>
      <c r="D18">
        <v>1316</v>
      </c>
      <c r="E18">
        <v>511</v>
      </c>
      <c r="F18" s="3">
        <f t="shared" si="2"/>
        <v>14.485527289836886</v>
      </c>
      <c r="G18" s="2">
        <f t="shared" si="3"/>
        <v>44.061302681992338</v>
      </c>
      <c r="H18" s="3">
        <f t="shared" si="4"/>
        <v>28.971054579673773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J15" sqref="J15"/>
    </sheetView>
  </sheetViews>
  <sheetFormatPr defaultRowHeight="14.5" x14ac:dyDescent="0.35"/>
  <cols>
    <col min="1" max="1" width="17.81640625" customWidth="1"/>
    <col min="9" max="10" width="15.54296875" customWidth="1"/>
    <col min="11" max="12" width="24.90625" customWidth="1"/>
  </cols>
  <sheetData>
    <row r="1" spans="1:14" x14ac:dyDescent="0.35">
      <c r="B1" t="s">
        <v>23</v>
      </c>
      <c r="C1" t="s">
        <v>1</v>
      </c>
      <c r="D1" t="s">
        <v>2</v>
      </c>
      <c r="E1" s="1" t="s">
        <v>3</v>
      </c>
      <c r="F1" t="s">
        <v>4</v>
      </c>
    </row>
    <row r="2" spans="1:14" x14ac:dyDescent="0.35"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21</v>
      </c>
      <c r="I2" t="s">
        <v>10</v>
      </c>
      <c r="J2" t="s">
        <v>30</v>
      </c>
      <c r="K2" t="s">
        <v>11</v>
      </c>
      <c r="L2" t="s">
        <v>30</v>
      </c>
      <c r="M2" t="s">
        <v>21</v>
      </c>
      <c r="N2" t="s">
        <v>27</v>
      </c>
    </row>
    <row r="3" spans="1:14" x14ac:dyDescent="0.35">
      <c r="A3" t="s">
        <v>12</v>
      </c>
      <c r="B3">
        <v>1</v>
      </c>
      <c r="C3">
        <v>9957</v>
      </c>
      <c r="F3" s="3">
        <f>75.829*(D3+E3)/C3</f>
        <v>0</v>
      </c>
      <c r="G3" s="2" t="e">
        <f>100*(D3-E3)/(D3+E3)</f>
        <v>#DIV/0!</v>
      </c>
      <c r="H3" s="3">
        <f>F3/0.5</f>
        <v>0</v>
      </c>
      <c r="I3" s="2">
        <f t="shared" ref="I3:I10" si="0">AVERAGE(F3,F11)</f>
        <v>0</v>
      </c>
      <c r="J3" s="3">
        <f>_xlfn.STDEV.P(F3,F11)</f>
        <v>0</v>
      </c>
      <c r="K3" s="2" t="e">
        <f t="shared" ref="K3:K10" si="1">AVERAGE(G3,G11)</f>
        <v>#DIV/0!</v>
      </c>
      <c r="L3" s="3" t="e">
        <f>_xlfn.STDEV.P(G3,G11)</f>
        <v>#DIV/0!</v>
      </c>
      <c r="M3" s="3">
        <f>I3/0.5</f>
        <v>0</v>
      </c>
      <c r="N3" s="3">
        <f>_xlfn.STDEV.P(H3,H11)</f>
        <v>0</v>
      </c>
    </row>
    <row r="4" spans="1:14" x14ac:dyDescent="0.35">
      <c r="A4" t="s">
        <v>13</v>
      </c>
      <c r="B4">
        <v>2</v>
      </c>
      <c r="C4">
        <v>9965</v>
      </c>
      <c r="F4" s="3">
        <f t="shared" ref="F4:F18" si="2">75.829*(D4+E4)/C4</f>
        <v>0</v>
      </c>
      <c r="G4" s="2" t="e">
        <f t="shared" ref="G4:G18" si="3">100*(D4-E4)/(D4+E4)</f>
        <v>#DIV/0!</v>
      </c>
      <c r="H4" s="3">
        <f t="shared" ref="H4:H18" si="4">F4/0.5</f>
        <v>0</v>
      </c>
      <c r="I4" s="2">
        <f t="shared" si="0"/>
        <v>0</v>
      </c>
      <c r="J4" s="3">
        <f t="shared" ref="J4:J10" si="5">_xlfn.STDEV.P(F4,F12)</f>
        <v>0</v>
      </c>
      <c r="K4" s="2" t="e">
        <f t="shared" si="1"/>
        <v>#DIV/0!</v>
      </c>
      <c r="L4" s="3" t="e">
        <f t="shared" ref="L4:L10" si="6">_xlfn.STDEV.P(G4,G12)</f>
        <v>#DIV/0!</v>
      </c>
      <c r="M4" s="3">
        <f t="shared" ref="M4:M10" si="7">I4/0.5</f>
        <v>0</v>
      </c>
      <c r="N4" s="3">
        <f t="shared" ref="N4:N10" si="8">_xlfn.STDEV.P(H4,H12)</f>
        <v>0</v>
      </c>
    </row>
    <row r="5" spans="1:14" x14ac:dyDescent="0.35">
      <c r="A5" t="s">
        <v>14</v>
      </c>
      <c r="B5">
        <v>3</v>
      </c>
      <c r="C5">
        <v>9780</v>
      </c>
      <c r="F5" s="3">
        <f t="shared" si="2"/>
        <v>0</v>
      </c>
      <c r="G5" s="2" t="e">
        <f t="shared" si="3"/>
        <v>#DIV/0!</v>
      </c>
      <c r="H5" s="3">
        <f t="shared" si="4"/>
        <v>0</v>
      </c>
      <c r="I5" s="2">
        <f t="shared" si="0"/>
        <v>0</v>
      </c>
      <c r="J5" s="3">
        <f t="shared" si="5"/>
        <v>0</v>
      </c>
      <c r="K5" s="2" t="e">
        <f t="shared" si="1"/>
        <v>#DIV/0!</v>
      </c>
      <c r="L5" s="3" t="e">
        <f t="shared" si="6"/>
        <v>#DIV/0!</v>
      </c>
      <c r="M5" s="3">
        <f t="shared" si="7"/>
        <v>0</v>
      </c>
      <c r="N5" s="3">
        <f t="shared" si="8"/>
        <v>0</v>
      </c>
    </row>
    <row r="6" spans="1:14" x14ac:dyDescent="0.35">
      <c r="A6" t="s">
        <v>15</v>
      </c>
      <c r="B6">
        <v>4</v>
      </c>
      <c r="C6">
        <v>10221</v>
      </c>
      <c r="D6">
        <v>444</v>
      </c>
      <c r="E6">
        <v>599</v>
      </c>
      <c r="F6" s="3">
        <f t="shared" si="2"/>
        <v>7.7379558751589865</v>
      </c>
      <c r="G6" s="2">
        <f t="shared" si="3"/>
        <v>-14.860977948226271</v>
      </c>
      <c r="H6" s="3">
        <f t="shared" si="4"/>
        <v>15.475911750317973</v>
      </c>
      <c r="I6" s="3">
        <f t="shared" si="0"/>
        <v>7.8788456147410102</v>
      </c>
      <c r="J6" s="3">
        <f t="shared" si="5"/>
        <v>0.14088973958202367</v>
      </c>
      <c r="K6" s="3">
        <f t="shared" si="1"/>
        <v>-9.0433921999195874</v>
      </c>
      <c r="L6" s="3">
        <f t="shared" si="6"/>
        <v>5.8175857483066835</v>
      </c>
      <c r="M6" s="3">
        <f t="shared" si="7"/>
        <v>15.75769122948202</v>
      </c>
      <c r="N6" s="3">
        <f t="shared" si="8"/>
        <v>0.28177947916404733</v>
      </c>
    </row>
    <row r="7" spans="1:14" x14ac:dyDescent="0.35">
      <c r="A7" t="s">
        <v>17</v>
      </c>
      <c r="B7">
        <v>5</v>
      </c>
      <c r="C7">
        <v>10201</v>
      </c>
      <c r="D7">
        <v>133</v>
      </c>
      <c r="E7">
        <v>121</v>
      </c>
      <c r="F7" s="3">
        <f t="shared" si="2"/>
        <v>1.8881056759141259</v>
      </c>
      <c r="G7" s="2">
        <f t="shared" si="3"/>
        <v>4.7244094488188972</v>
      </c>
      <c r="H7" s="3">
        <f t="shared" si="4"/>
        <v>3.7762113518282518</v>
      </c>
      <c r="I7" s="3">
        <f t="shared" si="0"/>
        <v>2.0583475327927436</v>
      </c>
      <c r="J7" s="3">
        <f t="shared" si="5"/>
        <v>0.1702418568786177</v>
      </c>
      <c r="K7" s="3">
        <f t="shared" si="1"/>
        <v>6.9947925838343679</v>
      </c>
      <c r="L7" s="3">
        <f t="shared" si="6"/>
        <v>2.2703831350154728</v>
      </c>
      <c r="M7" s="3">
        <f t="shared" si="7"/>
        <v>4.1166950655854873</v>
      </c>
      <c r="N7" s="3">
        <f t="shared" si="8"/>
        <v>0.34048371375723541</v>
      </c>
    </row>
    <row r="8" spans="1:14" x14ac:dyDescent="0.35">
      <c r="A8" t="s">
        <v>18</v>
      </c>
      <c r="B8">
        <v>6</v>
      </c>
      <c r="C8">
        <v>10238</v>
      </c>
      <c r="D8">
        <v>325</v>
      </c>
      <c r="E8">
        <v>339</v>
      </c>
      <c r="F8" s="3">
        <f t="shared" si="2"/>
        <v>4.9179972650908379</v>
      </c>
      <c r="G8" s="2">
        <f t="shared" si="3"/>
        <v>-2.1084337349397591</v>
      </c>
      <c r="H8" s="3">
        <f t="shared" si="4"/>
        <v>9.8359945301816758</v>
      </c>
      <c r="I8" s="3">
        <f t="shared" si="0"/>
        <v>4.7555381749360013</v>
      </c>
      <c r="J8" s="3">
        <f t="shared" si="5"/>
        <v>0.16245909015483706</v>
      </c>
      <c r="K8" s="3">
        <f t="shared" si="1"/>
        <v>4.1181969256335691</v>
      </c>
      <c r="L8" s="3">
        <f t="shared" si="6"/>
        <v>6.2266306605733268</v>
      </c>
      <c r="M8" s="3">
        <f t="shared" si="7"/>
        <v>9.5110763498720026</v>
      </c>
      <c r="N8" s="3">
        <f t="shared" si="8"/>
        <v>0.32491818030967412</v>
      </c>
    </row>
    <row r="9" spans="1:14" x14ac:dyDescent="0.35">
      <c r="A9" t="s">
        <v>16</v>
      </c>
      <c r="B9">
        <v>7</v>
      </c>
      <c r="C9">
        <v>9996</v>
      </c>
      <c r="D9">
        <v>234</v>
      </c>
      <c r="E9">
        <v>200</v>
      </c>
      <c r="F9" s="3">
        <f t="shared" si="2"/>
        <v>3.2922955182072831</v>
      </c>
      <c r="G9" s="2">
        <f t="shared" si="3"/>
        <v>7.8341013824884795</v>
      </c>
      <c r="H9" s="3">
        <f t="shared" si="4"/>
        <v>6.5845910364145661</v>
      </c>
      <c r="I9" s="3">
        <f t="shared" si="0"/>
        <v>3.3498869287787318</v>
      </c>
      <c r="J9" s="3">
        <f t="shared" si="5"/>
        <v>5.7591410571448565E-2</v>
      </c>
      <c r="K9" s="3">
        <f t="shared" si="1"/>
        <v>1.9085940316247894</v>
      </c>
      <c r="L9" s="3">
        <f t="shared" si="6"/>
        <v>5.9255073508636906</v>
      </c>
      <c r="M9" s="3">
        <f t="shared" si="7"/>
        <v>6.6997738575574637</v>
      </c>
      <c r="N9" s="3">
        <f t="shared" si="8"/>
        <v>0.11518282114289713</v>
      </c>
    </row>
    <row r="10" spans="1:14" x14ac:dyDescent="0.35">
      <c r="A10" t="s">
        <v>19</v>
      </c>
      <c r="B10">
        <v>8</v>
      </c>
      <c r="C10">
        <v>10193</v>
      </c>
      <c r="D10">
        <v>403</v>
      </c>
      <c r="E10">
        <v>493</v>
      </c>
      <c r="F10" s="3">
        <f t="shared" si="2"/>
        <v>6.6656317080349261</v>
      </c>
      <c r="G10" s="2">
        <f t="shared" si="3"/>
        <v>-10.044642857142858</v>
      </c>
      <c r="H10" s="3">
        <f t="shared" si="4"/>
        <v>13.331263416069852</v>
      </c>
      <c r="I10" s="3">
        <f t="shared" si="0"/>
        <v>6.8316996160437728</v>
      </c>
      <c r="J10" s="3">
        <f t="shared" si="5"/>
        <v>0.16606790800884719</v>
      </c>
      <c r="K10" s="3">
        <f t="shared" si="1"/>
        <v>-7.1499810030395139</v>
      </c>
      <c r="L10" s="3">
        <f t="shared" si="6"/>
        <v>2.8946618541033438</v>
      </c>
      <c r="M10" s="3">
        <f t="shared" si="7"/>
        <v>13.663399232087546</v>
      </c>
      <c r="N10" s="3">
        <f t="shared" si="8"/>
        <v>0.33213581601769437</v>
      </c>
    </row>
    <row r="11" spans="1:14" x14ac:dyDescent="0.35">
      <c r="B11">
        <v>1</v>
      </c>
      <c r="C11">
        <v>10123</v>
      </c>
      <c r="F11" s="3">
        <f t="shared" si="2"/>
        <v>0</v>
      </c>
      <c r="G11" s="2" t="e">
        <f t="shared" si="3"/>
        <v>#DIV/0!</v>
      </c>
      <c r="H11" s="3">
        <f t="shared" si="4"/>
        <v>0</v>
      </c>
    </row>
    <row r="12" spans="1:14" x14ac:dyDescent="0.35">
      <c r="B12">
        <v>2</v>
      </c>
      <c r="C12">
        <v>10123</v>
      </c>
      <c r="F12" s="3">
        <f t="shared" si="2"/>
        <v>0</v>
      </c>
      <c r="G12" s="2" t="e">
        <f t="shared" si="3"/>
        <v>#DIV/0!</v>
      </c>
      <c r="H12" s="3">
        <f t="shared" si="4"/>
        <v>0</v>
      </c>
    </row>
    <row r="13" spans="1:14" x14ac:dyDescent="0.35">
      <c r="B13">
        <v>3</v>
      </c>
      <c r="C13">
        <v>10314</v>
      </c>
      <c r="F13" s="3">
        <f t="shared" si="2"/>
        <v>0</v>
      </c>
      <c r="G13" s="2" t="e">
        <f t="shared" si="3"/>
        <v>#DIV/0!</v>
      </c>
      <c r="H13" s="3">
        <f t="shared" si="4"/>
        <v>0</v>
      </c>
    </row>
    <row r="14" spans="1:14" x14ac:dyDescent="0.35">
      <c r="B14">
        <v>4</v>
      </c>
      <c r="C14">
        <v>10259</v>
      </c>
      <c r="D14">
        <v>525</v>
      </c>
      <c r="E14">
        <v>560</v>
      </c>
      <c r="F14" s="3">
        <f t="shared" si="2"/>
        <v>8.0197353543230339</v>
      </c>
      <c r="G14" s="2">
        <f t="shared" si="3"/>
        <v>-3.225806451612903</v>
      </c>
      <c r="H14" s="3">
        <f t="shared" si="4"/>
        <v>16.039470708646068</v>
      </c>
    </row>
    <row r="15" spans="1:14" x14ac:dyDescent="0.35">
      <c r="B15">
        <v>5</v>
      </c>
      <c r="C15">
        <v>10650</v>
      </c>
      <c r="D15">
        <v>171</v>
      </c>
      <c r="E15">
        <v>142</v>
      </c>
      <c r="F15" s="3">
        <f t="shared" si="2"/>
        <v>2.2285893896713613</v>
      </c>
      <c r="G15" s="2">
        <f t="shared" si="3"/>
        <v>9.2651757188498394</v>
      </c>
      <c r="H15" s="3">
        <f t="shared" si="4"/>
        <v>4.4571787793427227</v>
      </c>
    </row>
    <row r="16" spans="1:14" x14ac:dyDescent="0.35">
      <c r="B16">
        <v>6</v>
      </c>
      <c r="C16">
        <v>10533</v>
      </c>
      <c r="D16">
        <v>352</v>
      </c>
      <c r="E16">
        <v>286</v>
      </c>
      <c r="F16" s="3">
        <f t="shared" si="2"/>
        <v>4.5930790847811638</v>
      </c>
      <c r="G16" s="2">
        <f t="shared" si="3"/>
        <v>10.344827586206897</v>
      </c>
      <c r="H16" s="3">
        <f t="shared" si="4"/>
        <v>9.1861581695623276</v>
      </c>
    </row>
    <row r="17" spans="2:8" x14ac:dyDescent="0.35">
      <c r="B17">
        <v>7</v>
      </c>
      <c r="C17">
        <v>10526</v>
      </c>
      <c r="D17">
        <v>227</v>
      </c>
      <c r="E17">
        <v>246</v>
      </c>
      <c r="F17" s="3">
        <f t="shared" si="2"/>
        <v>3.4074783393501802</v>
      </c>
      <c r="G17" s="2">
        <f t="shared" si="3"/>
        <v>-4.0169133192389008</v>
      </c>
      <c r="H17" s="3">
        <f t="shared" si="4"/>
        <v>6.8149566787003604</v>
      </c>
    </row>
    <row r="18" spans="2:8" x14ac:dyDescent="0.35">
      <c r="B18">
        <v>8</v>
      </c>
      <c r="C18">
        <v>10186</v>
      </c>
      <c r="D18">
        <v>450</v>
      </c>
      <c r="E18">
        <v>490</v>
      </c>
      <c r="F18" s="3">
        <f t="shared" si="2"/>
        <v>6.9977675240526205</v>
      </c>
      <c r="G18" s="2">
        <f t="shared" si="3"/>
        <v>-4.2553191489361701</v>
      </c>
      <c r="H18" s="3">
        <f t="shared" si="4"/>
        <v>13.995535048105241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4Bu</vt:lpstr>
      <vt:lpstr>2Bu best</vt:lpstr>
      <vt:lpstr>2Bu NN</vt:lpstr>
      <vt:lpstr>C52Bu</vt:lpstr>
      <vt:lpstr>2Me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2024-05-09T07:59:16Z</dcterms:modified>
</cp:coreProperties>
</file>